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028"/>
  <workbookPr codeName="ThisWorkbook" defaultThemeVersion="124226"/>
  <mc:AlternateContent xmlns:mc="http://schemas.openxmlformats.org/markup-compatibility/2006">
    <mc:Choice Requires="x15">
      <x15ac:absPath xmlns:x15ac="http://schemas.microsoft.com/office/spreadsheetml/2010/11/ac" url="W:\PS Centar - potres\Pavla Hatza\Pavla Hatza 26\10_Obrazac 2\05_NOJN\"/>
    </mc:Choice>
  </mc:AlternateContent>
  <xr:revisionPtr revIDLastSave="0" documentId="13_ncr:1_{CE6D75A2-0211-46AE-811A-F29A6330983A}" xr6:coauthVersionLast="47" xr6:coauthVersionMax="47" xr10:uidLastSave="{00000000-0000-0000-0000-000000000000}"/>
  <bookViews>
    <workbookView xWindow="-120" yWindow="-120" windowWidth="29040" windowHeight="15840" tabRatio="908" firstSheet="1" activeTab="1" xr2:uid="{00000000-000D-0000-FFFF-FFFF00000000}"/>
  </bookViews>
  <sheets>
    <sheet name="NASLOVNA" sheetId="112" r:id="rId1"/>
    <sheet name="REKAPITULACIJA" sheetId="17" r:id="rId2"/>
    <sheet name="OU_DEMONT_RUSENJA" sheetId="101" r:id="rId3"/>
    <sheet name="A01_DEMONT_RUSENJA" sheetId="100" r:id="rId4"/>
    <sheet name="OU_BETON" sheetId="110" r:id="rId5"/>
    <sheet name="A02_AB" sheetId="111" r:id="rId6"/>
    <sheet name="OU_ZIDARSKI" sheetId="103" r:id="rId7"/>
    <sheet name="A04_ZIDARSKI" sheetId="113" r:id="rId8"/>
    <sheet name="OU_TESARSKI" sheetId="104" r:id="rId9"/>
    <sheet name="OJAČANJE MEĐUKATNE KONSTRUKCIJE" sheetId="105" r:id="rId10"/>
    <sheet name="OU_METAL" sheetId="106" r:id="rId11"/>
    <sheet name="A04_METAL" sheetId="107" r:id="rId12"/>
  </sheets>
  <externalReferences>
    <externalReference r:id="rId13"/>
    <externalReference r:id="rId14"/>
  </externalReferences>
  <definedNames>
    <definedName name="_________ko1" localSheetId="7">#REF!</definedName>
    <definedName name="_________ko1" localSheetId="0">'[1]01'!#REF!</definedName>
    <definedName name="_________ko1">'[1]01'!#REF!</definedName>
    <definedName name="_________ko15" localSheetId="7">#REF!</definedName>
    <definedName name="_________ko15" localSheetId="0">'[1]15'!#REF!</definedName>
    <definedName name="_________ko15">'[1]15'!#REF!</definedName>
    <definedName name="_________ko16" localSheetId="7">#REF!</definedName>
    <definedName name="_________ko16" localSheetId="0">'[1]16'!#REF!</definedName>
    <definedName name="_________ko16">'[1]16'!#REF!</definedName>
    <definedName name="_________ko19" localSheetId="7">#REF!</definedName>
    <definedName name="_________ko19" localSheetId="0">'[1]19'!#REF!</definedName>
    <definedName name="_________ko19">'[1]19'!#REF!</definedName>
    <definedName name="_________ko2" localSheetId="7">#REF!</definedName>
    <definedName name="_________ko2" localSheetId="0">'[1]02'!#REF!</definedName>
    <definedName name="_________ko2">'[1]02'!#REF!</definedName>
    <definedName name="_________ko21" localSheetId="7">#REF!</definedName>
    <definedName name="_________ko21" localSheetId="0">'[1]21'!#REF!</definedName>
    <definedName name="_________ko21">'[1]21'!#REF!</definedName>
    <definedName name="_________ko22" localSheetId="7">#REF!</definedName>
    <definedName name="_________ko22" localSheetId="0">'[1]22'!#REF!</definedName>
    <definedName name="_________ko22">'[1]22'!#REF!</definedName>
    <definedName name="_________ko23" localSheetId="7">#REF!</definedName>
    <definedName name="_________ko23" localSheetId="0">'[1]23'!#REF!</definedName>
    <definedName name="_________ko23">'[1]23'!#REF!</definedName>
    <definedName name="_________ko24" localSheetId="7">#REF!</definedName>
    <definedName name="_________ko24" localSheetId="0">'[1]24'!#REF!</definedName>
    <definedName name="_________ko24">'[1]24'!#REF!</definedName>
    <definedName name="_________ko26" localSheetId="7">#REF!</definedName>
    <definedName name="_________ko26" localSheetId="0">'[1]26'!#REF!</definedName>
    <definedName name="_________ko26">'[1]26'!#REF!</definedName>
    <definedName name="_________ko3" localSheetId="7">#REF!</definedName>
    <definedName name="_________ko3" localSheetId="0">'[1]03'!#REF!</definedName>
    <definedName name="_________ko3">'[1]03'!#REF!</definedName>
    <definedName name="_________ko35" localSheetId="7">#REF!</definedName>
    <definedName name="_________ko35" localSheetId="0">'[1]35'!#REF!</definedName>
    <definedName name="_________ko35">'[1]35'!#REF!</definedName>
    <definedName name="_________ko39" localSheetId="7">#REF!</definedName>
    <definedName name="_________ko39" localSheetId="0">'[1]39'!#REF!</definedName>
    <definedName name="_________ko39">'[1]39'!#REF!</definedName>
    <definedName name="_________ko40" localSheetId="7">#REF!</definedName>
    <definedName name="_________ko40" localSheetId="0">'[1]40'!#REF!</definedName>
    <definedName name="_________ko40">'[1]40'!#REF!</definedName>
    <definedName name="_________ko6" localSheetId="7">#REF!</definedName>
    <definedName name="_________ko6" localSheetId="0">#REF!</definedName>
    <definedName name="_________ko6">#REF!</definedName>
    <definedName name="_________ko7" localSheetId="7">#REF!</definedName>
    <definedName name="_________ko7" localSheetId="0">'[1]07'!#REF!</definedName>
    <definedName name="_________ko7">'[1]07'!#REF!</definedName>
    <definedName name="_________RR131" localSheetId="7">#REF!</definedName>
    <definedName name="_________RR131" localSheetId="0">#REF!</definedName>
    <definedName name="_________RR131">#REF!</definedName>
    <definedName name="_______ko1" localSheetId="7">#REF!</definedName>
    <definedName name="_______ko1" localSheetId="0">'[1]01'!#REF!</definedName>
    <definedName name="_______ko1">'[1]01'!#REF!</definedName>
    <definedName name="_______ko15" localSheetId="7">#REF!</definedName>
    <definedName name="_______ko15" localSheetId="0">'[1]15'!#REF!</definedName>
    <definedName name="_______ko15">'[1]15'!#REF!</definedName>
    <definedName name="_______ko16" localSheetId="7">#REF!</definedName>
    <definedName name="_______ko16" localSheetId="0">'[1]16'!#REF!</definedName>
    <definedName name="_______ko16">'[1]16'!#REF!</definedName>
    <definedName name="_______ko19" localSheetId="7">#REF!</definedName>
    <definedName name="_______ko19" localSheetId="0">'[1]19'!#REF!</definedName>
    <definedName name="_______ko19">'[1]19'!#REF!</definedName>
    <definedName name="_______ko2" localSheetId="7">#REF!</definedName>
    <definedName name="_______ko2" localSheetId="0">'[1]02'!#REF!</definedName>
    <definedName name="_______ko2">'[1]02'!#REF!</definedName>
    <definedName name="_______ko21" localSheetId="7">#REF!</definedName>
    <definedName name="_______ko21" localSheetId="0">'[1]21'!#REF!</definedName>
    <definedName name="_______ko21">'[1]21'!#REF!</definedName>
    <definedName name="_______ko22" localSheetId="7">#REF!</definedName>
    <definedName name="_______ko22" localSheetId="0">'[1]22'!#REF!</definedName>
    <definedName name="_______ko22">'[1]22'!#REF!</definedName>
    <definedName name="_______ko23" localSheetId="7">#REF!</definedName>
    <definedName name="_______ko23" localSheetId="0">'[1]23'!#REF!</definedName>
    <definedName name="_______ko23">'[1]23'!#REF!</definedName>
    <definedName name="_______ko24" localSheetId="7">#REF!</definedName>
    <definedName name="_______ko24" localSheetId="0">'[1]24'!#REF!</definedName>
    <definedName name="_______ko24">'[1]24'!#REF!</definedName>
    <definedName name="_______ko26" localSheetId="7">#REF!</definedName>
    <definedName name="_______ko26" localSheetId="0">'[1]26'!#REF!</definedName>
    <definedName name="_______ko26">'[1]26'!#REF!</definedName>
    <definedName name="_______ko3" localSheetId="7">#REF!</definedName>
    <definedName name="_______ko3" localSheetId="0">'[1]03'!#REF!</definedName>
    <definedName name="_______ko3">'[1]03'!#REF!</definedName>
    <definedName name="_______ko35" localSheetId="7">#REF!</definedName>
    <definedName name="_______ko35" localSheetId="0">'[1]35'!#REF!</definedName>
    <definedName name="_______ko35">'[1]35'!#REF!</definedName>
    <definedName name="_______ko39" localSheetId="7">#REF!</definedName>
    <definedName name="_______ko39" localSheetId="0">'[1]39'!#REF!</definedName>
    <definedName name="_______ko39">'[1]39'!#REF!</definedName>
    <definedName name="_______ko40" localSheetId="7">#REF!</definedName>
    <definedName name="_______ko40" localSheetId="0">'[1]40'!#REF!</definedName>
    <definedName name="_______ko40">'[1]40'!#REF!</definedName>
    <definedName name="_______ko6" localSheetId="7">#REF!</definedName>
    <definedName name="_______ko6" localSheetId="0">#REF!</definedName>
    <definedName name="_______ko6">#REF!</definedName>
    <definedName name="_______ko7" localSheetId="7">#REF!</definedName>
    <definedName name="_______ko7" localSheetId="0">'[1]07'!#REF!</definedName>
    <definedName name="_______ko7">'[1]07'!#REF!</definedName>
    <definedName name="_______RR131" localSheetId="7">#REF!</definedName>
    <definedName name="_______RR131" localSheetId="0">#REF!</definedName>
    <definedName name="_______RR131">#REF!</definedName>
    <definedName name="______ko1" localSheetId="7">#REF!</definedName>
    <definedName name="______ko1" localSheetId="0">'[1]01'!#REF!</definedName>
    <definedName name="______ko1">'[1]01'!#REF!</definedName>
    <definedName name="______ko15" localSheetId="7">#REF!</definedName>
    <definedName name="______ko15" localSheetId="0">'[1]15'!#REF!</definedName>
    <definedName name="______ko15">'[1]15'!#REF!</definedName>
    <definedName name="______ko16" localSheetId="7">#REF!</definedName>
    <definedName name="______ko16" localSheetId="0">'[1]16'!#REF!</definedName>
    <definedName name="______ko16">'[1]16'!#REF!</definedName>
    <definedName name="______ko19" localSheetId="7">#REF!</definedName>
    <definedName name="______ko19" localSheetId="0">'[1]19'!#REF!</definedName>
    <definedName name="______ko19">'[1]19'!#REF!</definedName>
    <definedName name="______ko2" localSheetId="7">#REF!</definedName>
    <definedName name="______ko2" localSheetId="0">'[1]02'!#REF!</definedName>
    <definedName name="______ko2">'[1]02'!#REF!</definedName>
    <definedName name="______ko21" localSheetId="7">#REF!</definedName>
    <definedName name="______ko21" localSheetId="0">'[1]21'!#REF!</definedName>
    <definedName name="______ko21">'[1]21'!#REF!</definedName>
    <definedName name="______ko22" localSheetId="7">#REF!</definedName>
    <definedName name="______ko22" localSheetId="0">'[1]22'!#REF!</definedName>
    <definedName name="______ko22">'[1]22'!#REF!</definedName>
    <definedName name="______ko23" localSheetId="7">#REF!</definedName>
    <definedName name="______ko23" localSheetId="0">'[1]23'!#REF!</definedName>
    <definedName name="______ko23">'[1]23'!#REF!</definedName>
    <definedName name="______ko24" localSheetId="7">#REF!</definedName>
    <definedName name="______ko24" localSheetId="0">'[1]24'!#REF!</definedName>
    <definedName name="______ko24">'[1]24'!#REF!</definedName>
    <definedName name="______ko26" localSheetId="7">#REF!</definedName>
    <definedName name="______ko26" localSheetId="0">'[1]26'!#REF!</definedName>
    <definedName name="______ko26">'[1]26'!#REF!</definedName>
    <definedName name="______ko3" localSheetId="7">#REF!</definedName>
    <definedName name="______ko3" localSheetId="0">'[1]03'!#REF!</definedName>
    <definedName name="______ko3">'[1]03'!#REF!</definedName>
    <definedName name="______ko35" localSheetId="7">#REF!</definedName>
    <definedName name="______ko35" localSheetId="0">'[1]35'!#REF!</definedName>
    <definedName name="______ko35">'[1]35'!#REF!</definedName>
    <definedName name="______ko39" localSheetId="7">#REF!</definedName>
    <definedName name="______ko39" localSheetId="0">'[1]39'!#REF!</definedName>
    <definedName name="______ko39">'[1]39'!#REF!</definedName>
    <definedName name="______ko40" localSheetId="7">#REF!</definedName>
    <definedName name="______ko40" localSheetId="0">'[1]40'!#REF!</definedName>
    <definedName name="______ko40">'[1]40'!#REF!</definedName>
    <definedName name="______ko6" localSheetId="7">#REF!</definedName>
    <definedName name="______ko6" localSheetId="0">#REF!</definedName>
    <definedName name="______ko6">#REF!</definedName>
    <definedName name="______ko7" localSheetId="7">#REF!</definedName>
    <definedName name="______ko7" localSheetId="0">'[1]07'!#REF!</definedName>
    <definedName name="______ko7">'[1]07'!#REF!</definedName>
    <definedName name="______RR131" localSheetId="7">#REF!</definedName>
    <definedName name="______RR131" localSheetId="0">#REF!</definedName>
    <definedName name="______RR131">#REF!</definedName>
    <definedName name="_____ko1" localSheetId="7">#REF!</definedName>
    <definedName name="_____ko1" localSheetId="0">'[1]01'!#REF!</definedName>
    <definedName name="_____ko1">'[1]01'!#REF!</definedName>
    <definedName name="_____ko15" localSheetId="7">#REF!</definedName>
    <definedName name="_____ko15" localSheetId="0">'[1]15'!#REF!</definedName>
    <definedName name="_____ko15">'[1]15'!#REF!</definedName>
    <definedName name="_____ko16" localSheetId="7">#REF!</definedName>
    <definedName name="_____ko16" localSheetId="0">'[1]16'!#REF!</definedName>
    <definedName name="_____ko16">'[1]16'!#REF!</definedName>
    <definedName name="_____ko19" localSheetId="7">#REF!</definedName>
    <definedName name="_____ko19" localSheetId="0">'[1]19'!#REF!</definedName>
    <definedName name="_____ko19">'[1]19'!#REF!</definedName>
    <definedName name="_____ko2" localSheetId="7">#REF!</definedName>
    <definedName name="_____ko2" localSheetId="0">'[1]02'!#REF!</definedName>
    <definedName name="_____ko2">'[1]02'!#REF!</definedName>
    <definedName name="_____ko21" localSheetId="7">#REF!</definedName>
    <definedName name="_____ko21" localSheetId="0">'[1]21'!#REF!</definedName>
    <definedName name="_____ko21">'[1]21'!#REF!</definedName>
    <definedName name="_____ko22" localSheetId="7">#REF!</definedName>
    <definedName name="_____ko22" localSheetId="0">'[1]22'!#REF!</definedName>
    <definedName name="_____ko22">'[1]22'!#REF!</definedName>
    <definedName name="_____ko23" localSheetId="7">#REF!</definedName>
    <definedName name="_____ko23" localSheetId="0">'[1]23'!#REF!</definedName>
    <definedName name="_____ko23">'[1]23'!#REF!</definedName>
    <definedName name="_____ko24" localSheetId="7">#REF!</definedName>
    <definedName name="_____ko24" localSheetId="0">'[1]24'!#REF!</definedName>
    <definedName name="_____ko24">'[1]24'!#REF!</definedName>
    <definedName name="_____ko26" localSheetId="7">#REF!</definedName>
    <definedName name="_____ko26" localSheetId="0">'[1]26'!#REF!</definedName>
    <definedName name="_____ko26">'[1]26'!#REF!</definedName>
    <definedName name="_____ko3" localSheetId="7">#REF!</definedName>
    <definedName name="_____ko3" localSheetId="0">'[1]03'!#REF!</definedName>
    <definedName name="_____ko3">'[1]03'!#REF!</definedName>
    <definedName name="_____ko35" localSheetId="7">#REF!</definedName>
    <definedName name="_____ko35" localSheetId="0">'[1]35'!#REF!</definedName>
    <definedName name="_____ko35">'[1]35'!#REF!</definedName>
    <definedName name="_____ko39" localSheetId="7">#REF!</definedName>
    <definedName name="_____ko39" localSheetId="0">'[1]39'!#REF!</definedName>
    <definedName name="_____ko39">'[1]39'!#REF!</definedName>
    <definedName name="_____ko40" localSheetId="7">#REF!</definedName>
    <definedName name="_____ko40" localSheetId="0">'[1]40'!#REF!</definedName>
    <definedName name="_____ko40">'[1]40'!#REF!</definedName>
    <definedName name="_____ko6" localSheetId="7">#REF!</definedName>
    <definedName name="_____ko6" localSheetId="0">#REF!</definedName>
    <definedName name="_____ko6">#REF!</definedName>
    <definedName name="_____ko7" localSheetId="7">#REF!</definedName>
    <definedName name="_____ko7" localSheetId="0">'[1]07'!#REF!</definedName>
    <definedName name="_____ko7">'[1]07'!#REF!</definedName>
    <definedName name="_____RR131" localSheetId="7">#REF!</definedName>
    <definedName name="_____RR131" localSheetId="0">#REF!</definedName>
    <definedName name="_____RR131">#REF!</definedName>
    <definedName name="____ko1" localSheetId="9">'[1]01'!#REF!</definedName>
    <definedName name="____ko15" localSheetId="9">'[1]15'!#REF!</definedName>
    <definedName name="____ko16" localSheetId="9">'[1]16'!#REF!</definedName>
    <definedName name="____ko19" localSheetId="9">'[1]19'!#REF!</definedName>
    <definedName name="____ko2" localSheetId="9">'[1]02'!#REF!</definedName>
    <definedName name="____ko21" localSheetId="9">'[1]21'!#REF!</definedName>
    <definedName name="____ko22" localSheetId="9">'[1]22'!#REF!</definedName>
    <definedName name="____ko23" localSheetId="9">'[1]23'!#REF!</definedName>
    <definedName name="____ko24" localSheetId="9">'[1]24'!#REF!</definedName>
    <definedName name="____ko26" localSheetId="9">'[1]26'!#REF!</definedName>
    <definedName name="____ko3" localSheetId="9">'[1]03'!#REF!</definedName>
    <definedName name="____ko35" localSheetId="9">'[1]35'!#REF!</definedName>
    <definedName name="____ko39" localSheetId="9">'[1]39'!#REF!</definedName>
    <definedName name="____ko40" localSheetId="9">'[1]40'!#REF!</definedName>
    <definedName name="____ko6" localSheetId="9">#REF!</definedName>
    <definedName name="____ko7" localSheetId="9">'[1]07'!#REF!</definedName>
    <definedName name="____RR131" localSheetId="9">#REF!</definedName>
    <definedName name="___ko1" localSheetId="7">#REF!</definedName>
    <definedName name="___ko1" localSheetId="0">'[1]01'!#REF!</definedName>
    <definedName name="___ko1">'[1]01'!#REF!</definedName>
    <definedName name="___ko15" localSheetId="7">#REF!</definedName>
    <definedName name="___ko15" localSheetId="0">'[1]15'!#REF!</definedName>
    <definedName name="___ko15">'[1]15'!#REF!</definedName>
    <definedName name="___ko16" localSheetId="7">#REF!</definedName>
    <definedName name="___ko16" localSheetId="0">'[1]16'!#REF!</definedName>
    <definedName name="___ko16">'[1]16'!#REF!</definedName>
    <definedName name="___ko19" localSheetId="7">#REF!</definedName>
    <definedName name="___ko19" localSheetId="0">'[1]19'!#REF!</definedName>
    <definedName name="___ko19">'[1]19'!#REF!</definedName>
    <definedName name="___ko2" localSheetId="7">#REF!</definedName>
    <definedName name="___ko2" localSheetId="0">'[1]02'!#REF!</definedName>
    <definedName name="___ko2">'[1]02'!#REF!</definedName>
    <definedName name="___ko21" localSheetId="7">#REF!</definedName>
    <definedName name="___ko21" localSheetId="0">'[1]21'!#REF!</definedName>
    <definedName name="___ko21">'[1]21'!#REF!</definedName>
    <definedName name="___ko22" localSheetId="7">#REF!</definedName>
    <definedName name="___ko22" localSheetId="0">'[1]22'!#REF!</definedName>
    <definedName name="___ko22">'[1]22'!#REF!</definedName>
    <definedName name="___ko23" localSheetId="7">#REF!</definedName>
    <definedName name="___ko23" localSheetId="0">'[1]23'!#REF!</definedName>
    <definedName name="___ko23">'[1]23'!#REF!</definedName>
    <definedName name="___ko24" localSheetId="7">#REF!</definedName>
    <definedName name="___ko24" localSheetId="0">'[1]24'!#REF!</definedName>
    <definedName name="___ko24">'[1]24'!#REF!</definedName>
    <definedName name="___ko26" localSheetId="7">#REF!</definedName>
    <definedName name="___ko26" localSheetId="0">'[1]26'!#REF!</definedName>
    <definedName name="___ko26">'[1]26'!#REF!</definedName>
    <definedName name="___ko3" localSheetId="7">#REF!</definedName>
    <definedName name="___ko3" localSheetId="0">'[1]03'!#REF!</definedName>
    <definedName name="___ko3">'[1]03'!#REF!</definedName>
    <definedName name="___ko35" localSheetId="7">#REF!</definedName>
    <definedName name="___ko35" localSheetId="0">'[1]35'!#REF!</definedName>
    <definedName name="___ko35">'[1]35'!#REF!</definedName>
    <definedName name="___ko39" localSheetId="7">#REF!</definedName>
    <definedName name="___ko39" localSheetId="0">'[1]39'!#REF!</definedName>
    <definedName name="___ko39">'[1]39'!#REF!</definedName>
    <definedName name="___ko40" localSheetId="7">#REF!</definedName>
    <definedName name="___ko40" localSheetId="0">'[1]40'!#REF!</definedName>
    <definedName name="___ko40">'[1]40'!#REF!</definedName>
    <definedName name="___ko6" localSheetId="7">#REF!</definedName>
    <definedName name="___ko6" localSheetId="0">#REF!</definedName>
    <definedName name="___ko6">#REF!</definedName>
    <definedName name="___ko7" localSheetId="7">#REF!</definedName>
    <definedName name="___ko7" localSheetId="0">'[1]07'!#REF!</definedName>
    <definedName name="___ko7">'[1]07'!#REF!</definedName>
    <definedName name="___RR131" localSheetId="7">#REF!</definedName>
    <definedName name="___RR131" localSheetId="0">#REF!</definedName>
    <definedName name="___RR131">#REF!</definedName>
    <definedName name="__ko1" localSheetId="8">'[1]01'!#REF!</definedName>
    <definedName name="__ko15" localSheetId="8">'[1]15'!#REF!</definedName>
    <definedName name="__ko16" localSheetId="8">'[1]16'!#REF!</definedName>
    <definedName name="__ko19" localSheetId="8">'[1]19'!#REF!</definedName>
    <definedName name="__ko2" localSheetId="8">'[1]02'!#REF!</definedName>
    <definedName name="__ko21" localSheetId="8">'[1]21'!#REF!</definedName>
    <definedName name="__ko22" localSheetId="8">'[1]22'!#REF!</definedName>
    <definedName name="__ko23" localSheetId="8">'[1]23'!#REF!</definedName>
    <definedName name="__ko24" localSheetId="8">'[1]24'!#REF!</definedName>
    <definedName name="__ko26" localSheetId="8">'[1]26'!#REF!</definedName>
    <definedName name="__ko3" localSheetId="8">'[1]03'!#REF!</definedName>
    <definedName name="__ko35" localSheetId="8">'[1]35'!#REF!</definedName>
    <definedName name="__ko39" localSheetId="8">'[1]39'!#REF!</definedName>
    <definedName name="__ko40" localSheetId="8">'[1]40'!#REF!</definedName>
    <definedName name="__ko6" localSheetId="8">#REF!</definedName>
    <definedName name="__ko7" localSheetId="8">'[1]07'!#REF!</definedName>
    <definedName name="__RR131" localSheetId="8">#REF!</definedName>
    <definedName name="_ko1" localSheetId="7">#REF!</definedName>
    <definedName name="_ko1" localSheetId="0">'[1]01'!#REF!</definedName>
    <definedName name="_ko1">'[1]01'!#REF!</definedName>
    <definedName name="_ko15" localSheetId="7">#REF!</definedName>
    <definedName name="_ko15" localSheetId="0">'[1]15'!#REF!</definedName>
    <definedName name="_ko15">'[1]15'!#REF!</definedName>
    <definedName name="_ko16" localSheetId="7">#REF!</definedName>
    <definedName name="_ko16" localSheetId="0">'[1]16'!#REF!</definedName>
    <definedName name="_ko16">'[1]16'!#REF!</definedName>
    <definedName name="_ko19" localSheetId="7">#REF!</definedName>
    <definedName name="_ko19" localSheetId="0">'[1]19'!#REF!</definedName>
    <definedName name="_ko19">'[1]19'!#REF!</definedName>
    <definedName name="_ko2" localSheetId="7">#REF!</definedName>
    <definedName name="_ko2" localSheetId="0">'[1]02'!#REF!</definedName>
    <definedName name="_ko2">'[1]02'!#REF!</definedName>
    <definedName name="_ko21" localSheetId="7">#REF!</definedName>
    <definedName name="_ko21" localSheetId="0">'[1]21'!#REF!</definedName>
    <definedName name="_ko21">'[1]21'!#REF!</definedName>
    <definedName name="_ko22" localSheetId="7">#REF!</definedName>
    <definedName name="_ko22" localSheetId="0">'[1]22'!#REF!</definedName>
    <definedName name="_ko22">'[1]22'!#REF!</definedName>
    <definedName name="_ko23" localSheetId="7">#REF!</definedName>
    <definedName name="_ko23" localSheetId="0">'[1]23'!#REF!</definedName>
    <definedName name="_ko23">'[1]23'!#REF!</definedName>
    <definedName name="_ko24" localSheetId="7">#REF!</definedName>
    <definedName name="_ko24" localSheetId="0">'[1]24'!#REF!</definedName>
    <definedName name="_ko24">'[1]24'!#REF!</definedName>
    <definedName name="_ko26" localSheetId="7">#REF!</definedName>
    <definedName name="_ko26" localSheetId="0">'[1]26'!#REF!</definedName>
    <definedName name="_ko26">'[1]26'!#REF!</definedName>
    <definedName name="_ko3" localSheetId="7">#REF!</definedName>
    <definedName name="_ko3" localSheetId="0">'[1]03'!#REF!</definedName>
    <definedName name="_ko3">'[1]03'!#REF!</definedName>
    <definedName name="_ko35" localSheetId="7">#REF!</definedName>
    <definedName name="_ko35" localSheetId="0">'[1]35'!#REF!</definedName>
    <definedName name="_ko35">'[1]35'!#REF!</definedName>
    <definedName name="_ko39" localSheetId="7">#REF!</definedName>
    <definedName name="_ko39" localSheetId="0">'[1]39'!#REF!</definedName>
    <definedName name="_ko39">'[1]39'!#REF!</definedName>
    <definedName name="_ko40" localSheetId="7">#REF!</definedName>
    <definedName name="_ko40" localSheetId="0">'[1]40'!#REF!</definedName>
    <definedName name="_ko40">'[1]40'!#REF!</definedName>
    <definedName name="_ko6" localSheetId="7">#REF!</definedName>
    <definedName name="_ko6" localSheetId="0">#REF!</definedName>
    <definedName name="_ko6">#REF!</definedName>
    <definedName name="_ko7" localSheetId="7">#REF!</definedName>
    <definedName name="_ko7" localSheetId="0">'[1]07'!#REF!</definedName>
    <definedName name="_ko7">'[1]07'!#REF!</definedName>
    <definedName name="_RR131" localSheetId="7">#REF!</definedName>
    <definedName name="_RR131" localSheetId="0">#REF!</definedName>
    <definedName name="_RR131">#REF!</definedName>
    <definedName name="Arm_beton" localSheetId="7">#REF!</definedName>
    <definedName name="Arm_beton" localSheetId="0">#REF!</definedName>
    <definedName name="Arm_beton" localSheetId="9">#REF!</definedName>
    <definedName name="Arm_beton" localSheetId="6">#REF!</definedName>
    <definedName name="Arm_beton">#REF!</definedName>
    <definedName name="Armiracki" localSheetId="11">#REF!</definedName>
    <definedName name="Armiracki" localSheetId="7">#REF!</definedName>
    <definedName name="Armiracki" localSheetId="0">#REF!</definedName>
    <definedName name="Armiracki" localSheetId="9">#REF!</definedName>
    <definedName name="Armiracki" localSheetId="10">#REF!</definedName>
    <definedName name="Armiracki" localSheetId="8">#REF!</definedName>
    <definedName name="Armiracki">#REF!</definedName>
    <definedName name="Betonski" localSheetId="11">#REF!</definedName>
    <definedName name="Betonski" localSheetId="7">#REF!</definedName>
    <definedName name="Betonski" localSheetId="0">#REF!</definedName>
    <definedName name="Betonski" localSheetId="9">#REF!</definedName>
    <definedName name="Betonski" localSheetId="10">#REF!</definedName>
    <definedName name="Betonski" localSheetId="8">#REF!</definedName>
    <definedName name="Betonski">#REF!</definedName>
    <definedName name="dtce" localSheetId="11">#REF!</definedName>
    <definedName name="dtce" localSheetId="7">#REF!</definedName>
    <definedName name="dtce" localSheetId="0">#REF!</definedName>
    <definedName name="dtce" localSheetId="9">#REF!</definedName>
    <definedName name="dtce" localSheetId="10">#REF!</definedName>
    <definedName name="dtce" localSheetId="8">#REF!</definedName>
    <definedName name="dtce">#REF!</definedName>
    <definedName name="_xlnm.Print_Titles" localSheetId="3">A01_DEMONT_RUSENJA!$1:$5</definedName>
    <definedName name="_xlnm.Print_Titles" localSheetId="11">A04_METAL!$1:$6</definedName>
    <definedName name="_xlnm.Print_Titles" localSheetId="0">NASLOVNA!$1:$3</definedName>
    <definedName name="_xlnm.Print_Titles" localSheetId="2">OU_DEMONT_RUSENJA!$1:$2</definedName>
    <definedName name="_xlnm.Print_Titles" localSheetId="10">OU_METAL!$1:$6</definedName>
    <definedName name="_xlnm.Print_Titles" localSheetId="6">OU_ZIDARSKI!$1:$2</definedName>
    <definedName name="_xlnm.Print_Titles" localSheetId="1">REKAPITULACIJA!$1:$3</definedName>
    <definedName name="Izolateri" localSheetId="11">#REF!</definedName>
    <definedName name="Izolateri" localSheetId="7">#REF!</definedName>
    <definedName name="Izolateri" localSheetId="0">#REF!</definedName>
    <definedName name="Izolateri" localSheetId="9">#REF!</definedName>
    <definedName name="Izolateri" localSheetId="10">#REF!</definedName>
    <definedName name="Izolateri" localSheetId="8">#REF!</definedName>
    <definedName name="Izolateri">#REF!</definedName>
    <definedName name="kmc" localSheetId="11">#REF!</definedName>
    <definedName name="kmc" localSheetId="7">#REF!</definedName>
    <definedName name="kmc" localSheetId="0">#REF!</definedName>
    <definedName name="kmc" localSheetId="9">#REF!</definedName>
    <definedName name="kmc" localSheetId="10">#REF!</definedName>
    <definedName name="kmc" localSheetId="8">#REF!</definedName>
    <definedName name="kmc">#REF!</definedName>
    <definedName name="koef" localSheetId="11">#REF!</definedName>
    <definedName name="koef" localSheetId="7">#REF!</definedName>
    <definedName name="koef" localSheetId="0">#REF!</definedName>
    <definedName name="koef" localSheetId="9">#REF!</definedName>
    <definedName name="koef" localSheetId="10">#REF!</definedName>
    <definedName name="koef" localSheetId="8">#REF!</definedName>
    <definedName name="koef">#REF!</definedName>
    <definedName name="mc" localSheetId="11">#REF!</definedName>
    <definedName name="mc" localSheetId="7">#REF!</definedName>
    <definedName name="mc" localSheetId="0">#REF!</definedName>
    <definedName name="mc" localSheetId="9">#REF!</definedName>
    <definedName name="mc" localSheetId="10">#REF!</definedName>
    <definedName name="mc" localSheetId="8">#REF!</definedName>
    <definedName name="mc">#REF!</definedName>
    <definedName name="mcme" localSheetId="11">#REF!</definedName>
    <definedName name="mcme" localSheetId="7">#REF!</definedName>
    <definedName name="mcme" localSheetId="0">#REF!</definedName>
    <definedName name="mcme" localSheetId="9">#REF!</definedName>
    <definedName name="mcme" localSheetId="10">#REF!</definedName>
    <definedName name="mcme" localSheetId="8">#REF!</definedName>
    <definedName name="mcme">#REF!</definedName>
    <definedName name="mcmf" localSheetId="11">#REF!</definedName>
    <definedName name="mcmf" localSheetId="7">#REF!</definedName>
    <definedName name="mcmf" localSheetId="0">#REF!</definedName>
    <definedName name="mcmf" localSheetId="9">#REF!</definedName>
    <definedName name="mcmf" localSheetId="10">#REF!</definedName>
    <definedName name="mcmf" localSheetId="8">#REF!</definedName>
    <definedName name="mcmf">#REF!</definedName>
    <definedName name="mcml" localSheetId="11">#REF!</definedName>
    <definedName name="mcml" localSheetId="7">#REF!</definedName>
    <definedName name="mcml" localSheetId="0">#REF!</definedName>
    <definedName name="mcml" localSheetId="9">#REF!</definedName>
    <definedName name="mcml" localSheetId="10">#REF!</definedName>
    <definedName name="mcml" localSheetId="8">#REF!</definedName>
    <definedName name="mcml">#REF!</definedName>
    <definedName name="me" localSheetId="11">#REF!</definedName>
    <definedName name="me" localSheetId="7">#REF!</definedName>
    <definedName name="me" localSheetId="0">#REF!</definedName>
    <definedName name="me" localSheetId="9">#REF!</definedName>
    <definedName name="me" localSheetId="10">#REF!</definedName>
    <definedName name="me" localSheetId="8">#REF!</definedName>
    <definedName name="me">#REF!</definedName>
    <definedName name="mf" localSheetId="11">#REF!</definedName>
    <definedName name="mf" localSheetId="7">#REF!</definedName>
    <definedName name="mf" localSheetId="0">#REF!</definedName>
    <definedName name="mf" localSheetId="9">#REF!</definedName>
    <definedName name="mf" localSheetId="10">#REF!</definedName>
    <definedName name="mf" localSheetId="8">#REF!</definedName>
    <definedName name="mf">#REF!</definedName>
    <definedName name="ml" localSheetId="11">#REF!</definedName>
    <definedName name="ml" localSheetId="7">#REF!</definedName>
    <definedName name="ml" localSheetId="0">#REF!</definedName>
    <definedName name="ml" localSheetId="9">#REF!</definedName>
    <definedName name="ml" localSheetId="10">#REF!</definedName>
    <definedName name="ml" localSheetId="8">#REF!</definedName>
    <definedName name="ml">#REF!</definedName>
    <definedName name="Pero">'[2]1.  ZEMLJANI'!$A$3:$H$28</definedName>
    <definedName name="PODACI" localSheetId="11">#REF!</definedName>
    <definedName name="PODACI" localSheetId="7">#REF!</definedName>
    <definedName name="PODACI" localSheetId="0">#REF!</definedName>
    <definedName name="PODACI" localSheetId="9">#REF!</definedName>
    <definedName name="PODACI" localSheetId="10">#REF!</definedName>
    <definedName name="PODACI" localSheetId="8">#REF!</definedName>
    <definedName name="PODACI">#REF!</definedName>
    <definedName name="PODACI_MA" localSheetId="11">#REF!</definedName>
    <definedName name="PODACI_MA" localSheetId="7">#REF!</definedName>
    <definedName name="PODACI_MA" localSheetId="0">#REF!</definedName>
    <definedName name="PODACI_MA" localSheetId="9">#REF!</definedName>
    <definedName name="PODACI_MA" localSheetId="10">#REF!</definedName>
    <definedName name="PODACI_MA" localSheetId="8">#REF!</definedName>
    <definedName name="PODACI_MA">#REF!</definedName>
    <definedName name="PODACIGA" localSheetId="11">#REF!</definedName>
    <definedName name="PODACIGA" localSheetId="7">#REF!</definedName>
    <definedName name="PODACIGA" localSheetId="0">#REF!</definedName>
    <definedName name="PODACIGA" localSheetId="9">#REF!</definedName>
    <definedName name="PODACIGA" localSheetId="10">#REF!</definedName>
    <definedName name="PODACIGA" localSheetId="8">#REF!</definedName>
    <definedName name="PODACIGA">#REF!</definedName>
    <definedName name="PODACIRA" localSheetId="11">#REF!</definedName>
    <definedName name="PODACIRA" localSheetId="7">#REF!</definedName>
    <definedName name="PODACIRA" localSheetId="0">#REF!</definedName>
    <definedName name="PODACIRA" localSheetId="9">#REF!</definedName>
    <definedName name="PODACIRA" localSheetId="10">#REF!</definedName>
    <definedName name="PODACIRA" localSheetId="8">#REF!</definedName>
    <definedName name="PODACIRA">#REF!</definedName>
    <definedName name="_xlnm.Print_Area" localSheetId="3">A01_DEMONT_RUSENJA!$A$1:$H$103</definedName>
    <definedName name="_xlnm.Print_Area" localSheetId="5">A02_AB!$A$1:$H$31</definedName>
    <definedName name="_xlnm.Print_Area" localSheetId="11">A04_METAL!$A$1:$H$53</definedName>
    <definedName name="_xlnm.Print_Area" localSheetId="7">A04_ZIDARSKI!$A$1:$H$62</definedName>
    <definedName name="_xlnm.Print_Area" localSheetId="9">'OJAČANJE MEĐUKATNE KONSTRUKCIJE'!$A$1:$H$23</definedName>
    <definedName name="_xlnm.Print_Area" localSheetId="10">OU_METAL!$A$1:$C$14</definedName>
    <definedName name="_xlnm.Print_Area" localSheetId="8">OU_TESARSKI!$A$1:$A$6</definedName>
    <definedName name="_xlnm.Print_Area" localSheetId="6">OU_ZIDARSKI!$A$1:$A$39</definedName>
    <definedName name="RRR" localSheetId="11">#REF!</definedName>
    <definedName name="RRR" localSheetId="7">#REF!</definedName>
    <definedName name="RRR" localSheetId="0">#REF!</definedName>
    <definedName name="RRR" localSheetId="9">#REF!</definedName>
    <definedName name="RRR" localSheetId="10">#REF!</definedName>
    <definedName name="RRR" localSheetId="8">#REF!</definedName>
    <definedName name="RRR">#REF!</definedName>
    <definedName name="RRRRR" localSheetId="11">#REF!</definedName>
    <definedName name="RRRRR" localSheetId="7">#REF!</definedName>
    <definedName name="RRRRR" localSheetId="0">#REF!</definedName>
    <definedName name="RRRRR" localSheetId="9">#REF!</definedName>
    <definedName name="RRRRR" localSheetId="10">#REF!</definedName>
    <definedName name="RRRRR" localSheetId="8">#REF!</definedName>
    <definedName name="RRRRR">#REF!</definedName>
    <definedName name="sho" localSheetId="11">#REF!</definedName>
    <definedName name="sho" localSheetId="7">#REF!</definedName>
    <definedName name="sho" localSheetId="0">#REF!</definedName>
    <definedName name="sho" localSheetId="9">#REF!</definedName>
    <definedName name="sho" localSheetId="10">#REF!</definedName>
    <definedName name="sho" localSheetId="8">#REF!</definedName>
    <definedName name="sho">#REF!</definedName>
    <definedName name="Tesarski" localSheetId="11">#REF!</definedName>
    <definedName name="Tesarski" localSheetId="7">#REF!</definedName>
    <definedName name="Tesarski" localSheetId="0">#REF!</definedName>
    <definedName name="Tesarski" localSheetId="9">#REF!</definedName>
    <definedName name="Tesarski" localSheetId="10">#REF!</definedName>
    <definedName name="Tesarski" localSheetId="8">#REF!</definedName>
    <definedName name="Tesarski">#REF!</definedName>
    <definedName name="vho" localSheetId="11">#REF!</definedName>
    <definedName name="vho" localSheetId="7">#REF!</definedName>
    <definedName name="vho" localSheetId="0">#REF!</definedName>
    <definedName name="vho" localSheetId="9">#REF!</definedName>
    <definedName name="vho" localSheetId="10">#REF!</definedName>
    <definedName name="vho" localSheetId="8">#REF!</definedName>
    <definedName name="vho">#REF!</definedName>
    <definedName name="Zemljani" localSheetId="11">#REF!</definedName>
    <definedName name="Zemljani" localSheetId="7">#REF!</definedName>
    <definedName name="Zemljani" localSheetId="0">#REF!</definedName>
    <definedName name="Zemljani" localSheetId="9">#REF!</definedName>
    <definedName name="Zemljani" localSheetId="10">#REF!</definedName>
    <definedName name="Zemljani" localSheetId="8">#REF!</definedName>
    <definedName name="Zemljani" localSheetId="6">#REF!</definedName>
    <definedName name="Zemljani">#REF!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52" i="107" l="1"/>
  <c r="E51" i="107"/>
  <c r="H52" i="107"/>
  <c r="H51" i="107"/>
  <c r="E42" i="107" l="1"/>
  <c r="H42" i="107" s="1"/>
  <c r="E41" i="107"/>
  <c r="H41" i="107" s="1"/>
  <c r="E40" i="107"/>
  <c r="H40" i="107" s="1"/>
  <c r="E39" i="107"/>
  <c r="H39" i="107" s="1"/>
  <c r="E37" i="107"/>
  <c r="H37" i="107" s="1"/>
  <c r="E36" i="107"/>
  <c r="H36" i="107" s="1"/>
  <c r="E35" i="107"/>
  <c r="H35" i="107" s="1"/>
  <c r="E34" i="107"/>
  <c r="H34" i="107" s="1"/>
  <c r="E32" i="107"/>
  <c r="E30" i="107"/>
  <c r="E29" i="107"/>
  <c r="H32" i="107"/>
  <c r="E31" i="107"/>
  <c r="H31" i="107" s="1"/>
  <c r="H30" i="107"/>
  <c r="H29" i="107"/>
  <c r="E27" i="107"/>
  <c r="E26" i="107"/>
  <c r="E25" i="107"/>
  <c r="E24" i="107"/>
  <c r="H24" i="107" s="1"/>
  <c r="H27" i="107"/>
  <c r="H26" i="107"/>
  <c r="H25" i="107"/>
  <c r="E22" i="107"/>
  <c r="E21" i="107"/>
  <c r="H21" i="107" s="1"/>
  <c r="E16" i="107"/>
  <c r="E19" i="107"/>
  <c r="H19" i="107" s="1"/>
  <c r="H22" i="107"/>
  <c r="E20" i="107"/>
  <c r="H20" i="107" s="1"/>
  <c r="E17" i="107"/>
  <c r="E15" i="107"/>
  <c r="H18" i="105"/>
  <c r="H16" i="105"/>
  <c r="H14" i="105"/>
  <c r="H11" i="105"/>
  <c r="H9" i="105"/>
  <c r="H19" i="105"/>
  <c r="H17" i="105"/>
  <c r="H15" i="105"/>
  <c r="H13" i="105"/>
  <c r="H10" i="105"/>
  <c r="H8" i="105"/>
  <c r="D9" i="17"/>
  <c r="E61" i="113"/>
  <c r="H61" i="113" s="1"/>
  <c r="E60" i="113"/>
  <c r="H56" i="113"/>
  <c r="H55" i="113"/>
  <c r="H54" i="113"/>
  <c r="H53" i="113"/>
  <c r="H51" i="113"/>
  <c r="H50" i="113"/>
  <c r="H20" i="113"/>
  <c r="E19" i="113"/>
  <c r="H19" i="113" s="1"/>
  <c r="E18" i="113"/>
  <c r="H18" i="113" s="1"/>
  <c r="E17" i="113"/>
  <c r="H17" i="113" s="1"/>
  <c r="E16" i="113"/>
  <c r="H16" i="113" s="1"/>
  <c r="E35" i="113"/>
  <c r="H35" i="113" s="1"/>
  <c r="E34" i="113"/>
  <c r="H34" i="113" s="1"/>
  <c r="H33" i="113"/>
  <c r="E30" i="113"/>
  <c r="H30" i="113" s="1"/>
  <c r="E29" i="113"/>
  <c r="H29" i="113" s="1"/>
  <c r="H28" i="113"/>
  <c r="E25" i="113"/>
  <c r="E24" i="113"/>
  <c r="H13" i="113"/>
  <c r="E12" i="113"/>
  <c r="H12" i="113" s="1"/>
  <c r="E11" i="113"/>
  <c r="H11" i="113" s="1"/>
  <c r="E10" i="113"/>
  <c r="H10" i="113" s="1"/>
  <c r="E9" i="113"/>
  <c r="H9" i="113" s="1"/>
  <c r="H71" i="100"/>
  <c r="H64" i="100"/>
  <c r="H57" i="100"/>
  <c r="E18" i="111"/>
  <c r="H18" i="111" s="1"/>
  <c r="E14" i="111"/>
  <c r="E19" i="111"/>
  <c r="H19" i="111" s="1"/>
  <c r="E11" i="111"/>
  <c r="H11" i="111" s="1"/>
  <c r="E10" i="111"/>
  <c r="H10" i="111" s="1"/>
  <c r="E83" i="100"/>
  <c r="E19" i="100"/>
  <c r="E18" i="100"/>
  <c r="H60" i="113" l="1"/>
  <c r="H45" i="113"/>
  <c r="H42" i="113"/>
  <c r="H39" i="113"/>
  <c r="H25" i="113"/>
  <c r="H24" i="113"/>
  <c r="H62" i="113" s="1"/>
  <c r="G9" i="17" s="1"/>
  <c r="E29" i="111"/>
  <c r="H29" i="111"/>
  <c r="E15" i="111"/>
  <c r="H15" i="111" s="1"/>
  <c r="H14" i="111"/>
  <c r="E26" i="111"/>
  <c r="H26" i="111" s="1"/>
  <c r="J26" i="111"/>
  <c r="J24" i="111"/>
  <c r="K24" i="111" s="1"/>
  <c r="J23" i="111"/>
  <c r="K23" i="111" s="1"/>
  <c r="L23" i="111" s="1"/>
  <c r="E25" i="111"/>
  <c r="H25" i="111" s="1"/>
  <c r="E23" i="111"/>
  <c r="H23" i="111" s="1"/>
  <c r="H24" i="111"/>
  <c r="E8" i="111" l="1"/>
  <c r="E88" i="100"/>
  <c r="H88" i="100" s="1"/>
  <c r="E87" i="100"/>
  <c r="E91" i="100" l="1"/>
  <c r="H91" i="100" s="1"/>
  <c r="H87" i="100"/>
  <c r="E70" i="100" l="1"/>
  <c r="H70" i="100" s="1"/>
  <c r="E69" i="100"/>
  <c r="H69" i="100" s="1"/>
  <c r="E63" i="100"/>
  <c r="H63" i="100" s="1"/>
  <c r="E62" i="100"/>
  <c r="H62" i="100" s="1"/>
  <c r="E56" i="100"/>
  <c r="H56" i="100" s="1"/>
  <c r="E55" i="100"/>
  <c r="H55" i="100" s="1"/>
  <c r="E76" i="100"/>
  <c r="H76" i="100" s="1"/>
  <c r="E75" i="100"/>
  <c r="E79" i="100" s="1"/>
  <c r="E68" i="100"/>
  <c r="H68" i="100" s="1"/>
  <c r="E67" i="100"/>
  <c r="H67" i="100" s="1"/>
  <c r="E61" i="100"/>
  <c r="H61" i="100" s="1"/>
  <c r="E60" i="100"/>
  <c r="H60" i="100" s="1"/>
  <c r="E54" i="100"/>
  <c r="E53" i="100"/>
  <c r="H49" i="100"/>
  <c r="H48" i="100"/>
  <c r="H47" i="100"/>
  <c r="H46" i="100"/>
  <c r="H44" i="100"/>
  <c r="H43" i="100"/>
  <c r="H39" i="100"/>
  <c r="H38" i="100"/>
  <c r="H37" i="100"/>
  <c r="H36" i="100"/>
  <c r="H34" i="100"/>
  <c r="H33" i="100"/>
  <c r="E29" i="100" l="1"/>
  <c r="E13" i="100"/>
  <c r="E17" i="100"/>
  <c r="E16" i="100"/>
  <c r="E14" i="107" l="1"/>
  <c r="D11" i="17" l="1"/>
  <c r="D10" i="17"/>
  <c r="D8" i="17"/>
  <c r="H16" i="107"/>
  <c r="H15" i="107"/>
  <c r="H17" i="107"/>
  <c r="H14" i="107"/>
  <c r="H20" i="105"/>
  <c r="H23" i="105" s="1"/>
  <c r="G10" i="17" s="1"/>
  <c r="H8" i="111"/>
  <c r="H7" i="111"/>
  <c r="H31" i="111" s="1"/>
  <c r="G8" i="17" l="1"/>
  <c r="H29" i="100" l="1"/>
  <c r="H22" i="100"/>
  <c r="H10" i="100"/>
  <c r="H53" i="107" l="1"/>
  <c r="G11" i="17" l="1"/>
  <c r="H99" i="100"/>
  <c r="H26" i="100"/>
  <c r="H83" i="100"/>
  <c r="H19" i="100"/>
  <c r="H18" i="100"/>
  <c r="H17" i="100"/>
  <c r="H16" i="100"/>
  <c r="H13" i="100"/>
  <c r="H54" i="100"/>
  <c r="H53" i="100"/>
  <c r="H95" i="100"/>
  <c r="H96" i="100"/>
  <c r="H7" i="100"/>
  <c r="H102" i="100"/>
  <c r="H75" i="100" l="1"/>
  <c r="H79" i="100"/>
  <c r="H103" i="100" l="1"/>
  <c r="G7" i="17"/>
  <c r="G13" i="17" s="1"/>
  <c r="G17" i="17" s="1"/>
  <c r="G21" i="17" s="1"/>
  <c r="G23" i="17" s="1"/>
  <c r="G25" i="17" s="1"/>
</calcChain>
</file>

<file path=xl/sharedStrings.xml><?xml version="1.0" encoding="utf-8"?>
<sst xmlns="http://schemas.openxmlformats.org/spreadsheetml/2006/main" count="8859" uniqueCount="334">
  <si>
    <t>kom</t>
  </si>
  <si>
    <t>01.</t>
  </si>
  <si>
    <t>03.</t>
  </si>
  <si>
    <t>GRAĐEVINSKI RADOVI</t>
  </si>
  <si>
    <t>02.</t>
  </si>
  <si>
    <t>NAPOMENA:</t>
  </si>
  <si>
    <t>količina</t>
  </si>
  <si>
    <t>jed.cijena</t>
  </si>
  <si>
    <t>ukupna cijena</t>
  </si>
  <si>
    <t/>
  </si>
  <si>
    <t>kg</t>
  </si>
  <si>
    <t>UKUPNO</t>
  </si>
  <si>
    <t>SVEUKUPNO RADOVI</t>
  </si>
  <si>
    <t>REKAPITULACIJA</t>
  </si>
  <si>
    <t>SVEUKUPNA REKAPITULACIJA</t>
  </si>
  <si>
    <t>A</t>
  </si>
  <si>
    <t>04.</t>
  </si>
  <si>
    <t xml:space="preserve"> </t>
  </si>
  <si>
    <t>A.</t>
  </si>
  <si>
    <t>GRAĐEVINSKI RADOVI UKUPNO</t>
  </si>
  <si>
    <t xml:space="preserve">A. </t>
  </si>
  <si>
    <t>Opći i posebni uvjeti sastavni dio su ovog troškovnika. Sve navedeno u općim uvjetima što utječe na ukupnu cijenu obavezno ukalkulirati u jediničnu cijenu svake pojedine stavke troškovnika. Naknadni zahtjevi nakon ugovaranja neće se priznavati.</t>
  </si>
  <si>
    <t>PDV 25%</t>
  </si>
  <si>
    <t>UKUPNO ZIDARSKI RADOVI:</t>
  </si>
  <si>
    <t>ZIDARSKI RADOVI</t>
  </si>
  <si>
    <t>1.</t>
  </si>
  <si>
    <t>2.</t>
  </si>
  <si>
    <t>3.</t>
  </si>
  <si>
    <t>4.</t>
  </si>
  <si>
    <t>5.</t>
  </si>
  <si>
    <t>6.</t>
  </si>
  <si>
    <t>PRIPREMNI RADOVI, DEMONTAŽE I RUŠENJA</t>
  </si>
  <si>
    <t xml:space="preserve">Višekratno čiščenje  za vrijeme izvođenja radova. Obračun po paušalu.
</t>
  </si>
  <si>
    <t xml:space="preserve">Izvedba pripremnih radova prije pristupanja radovima na rekonstrukciji postojećeg prostora, te prije pristupanju radovima na rušenju i demontaži. Stavka obuhvaća:
- kontrolu mjera i veličina postojećeg stanja konstrukcije objekta, 
- pregled i utvrđivanje točnih koridora postojećih instalacija u objektu (grijanje, elektrika, telefon, vodovod, kanalizacija i sl.) radi njihovog uklanjanja, zaštite ili prilagođavanja novim sadržajima. </t>
  </si>
  <si>
    <t>Režijski rad po potrebi za pripomoć obrtnicima  koji će se obračunati po stvarnom utrošku rada i materijala prema ovjeri nadzora.</t>
  </si>
  <si>
    <t>NKV</t>
  </si>
  <si>
    <t>h</t>
  </si>
  <si>
    <t>KV</t>
  </si>
  <si>
    <t>NAPOMENE:</t>
  </si>
  <si>
    <t>Svim radovima na rušenjima i demontaži mora se prići sa velikim oprezom, svim potrebnim osiguranjem objekta, odnosno dijela gdje se rušenje ili demontaža obavlja. Za tu vrstu radova potrebno je imati odgovarajuću strukturu radne snage i to visokokvalificiranu radnu snagu za osiguranja podupiranja, izradu zaštitinih ograda, te stalnu kontrolu na mjestima gdje se obavlja demontaža - rušenje. Prije nego se započinje sa bilo kakvom demontažom ili rušenjem potrebno je da nadzorni inženjer sa rukovoditeljem radova obiđe detaljno objekt i da se točno odrede mjesta koja će se rušiti - demontirati. Bez ovakvog dogovora i upisa u građ. dnevnik izvođač ne smije započeti sa bilo kojom vrstom radova.</t>
  </si>
  <si>
    <t>Odmah po uvođenju u posao izvođač je dužan blindirati sve postojeće instalacije. Isto tako je zabranjeno razljevanje vode po objektu, priprema morta, betona i sl., odnosno sve što može prouzročiti natapanje stropne konstrukcije i zidova.
Prije početka radova na rušenjima potrebno je:</t>
  </si>
  <si>
    <t>- utvrditi koje se instalacije nalaze u građevini (zidovima, stropovima i podovima): elektrika, plin, vodovod, kanalizacija, grijanje.</t>
  </si>
  <si>
    <t>- zatražiti od nadležnog izvoditelja privremeno ili trajno isključenje pojedinih instalacija.</t>
  </si>
  <si>
    <t>Dodatno, u jediničnu cijenu svake stavke treba biti ukalkulirano:</t>
  </si>
  <si>
    <t xml:space="preserve">- Demontaža raznih metalnih kuka, konzola, poklopaca, tipli i sl. iz zidova i stropova, na mjestima na kojima projektom nije predviđena zidna obloga,  </t>
  </si>
  <si>
    <t>- deponiranje na javnu registriranu deponiju Zagreba sa utovarom, odvozom i deponiranjem</t>
  </si>
  <si>
    <t>- zapisnička primopredaja materijala i opreme sa deponiranjem na mjesto gdje odredi investitor ili Nadzor za stavku gdje se to zahtjeva</t>
  </si>
  <si>
    <t>- osiguranje okolnih površina i prostora te sva potrebna zaštita u smislu sprečavanja okolnih oštećenja</t>
  </si>
  <si>
    <t>- čišćenje nakon izvršenja stavke, te odvoz šute smeća i otpada sa deponiranjem na za to registriranu gradsku deponiju</t>
  </si>
  <si>
    <t>- sve troškove zaštite prilazne prometnice, trotoara te privatne i javne površine oko zgrade</t>
  </si>
  <si>
    <t>11.troškove atesta</t>
  </si>
  <si>
    <t>10.troškove zaštite na radu</t>
  </si>
  <si>
    <t>9.svu štetu kao i troškove popravka kao posljedica nepažnje u tijeku izvedbe</t>
  </si>
  <si>
    <t>8.zaštitu već ugrađenih elemenata ili opreme pri izvođenju radova ( prozori, vrata i sl. )</t>
  </si>
  <si>
    <t>7.zaštitu od nepovoljnih atmosferskih utjecaja.</t>
  </si>
  <si>
    <t>6.čišćenje prostorija za vrijeme i nakon završetka rada</t>
  </si>
  <si>
    <t>5.sva priručna pomagala potrebna prema propisima zaštite na radu</t>
  </si>
  <si>
    <t>4.izrada eventualnih uzoraka, ukoliko je to za koji rad potrebno</t>
  </si>
  <si>
    <t>3.pomagala pri radu (skela)</t>
  </si>
  <si>
    <t>2.sav materijal uključujući i vezni</t>
  </si>
  <si>
    <t>1.sav rad i transport</t>
  </si>
  <si>
    <t>Jedinična cijena treba sadržavati:</t>
  </si>
  <si>
    <t>Sve ugradbe izvesti točno po propisima i na mjestu označenom po projektu. Kod stavaka gdje je uz ugradbu označena i dobava, istu treba uključiti, a također i eventualnu izradu pojedinih elemenata koji se izvode na gradilištu i ugrađuju montažno. Ugradbu teba vršiti tako, da se ne čini šteta na ostalom dijelu objekta. Izvoditi prema detaljnim izmjerama na licu mjesta!</t>
  </si>
  <si>
    <t>Radove oko raznih ugradbi treba izvršiti u dogovoru s izvođačima stolarskih, bravarskih i ostalih obrtničkih radova i instalacija.</t>
  </si>
  <si>
    <t>U čišćenju osim čišćenja podova, podrazumijeva se I čišćenje vrata, prozora, stijena sa prenjem stakla bez obzira da li su izrađeni drva ili metala, kao I čišćenje I pranje zidnih pločica, sanitarnih predmeta I ostalo. Prilikom čišćenja paziti da se završna obrada ne ošteti.</t>
  </si>
  <si>
    <t xml:space="preserve">Za vrijeme izvođenja radova potrebno je čistiti objekt od šute I ostalog otpadnog materijala što se odvozi na gradsku deponiju. </t>
  </si>
  <si>
    <t>Nepropisno ožbukani zidovi imaju se ispraviti bez prava naplate. Izvoditelj odgovara za kvalitetu svih žbuka, te u slučaju neispravnosti svi troškovi oko ispravka padaju na teret izvoditelja.</t>
  </si>
  <si>
    <t>Ukoliko nije u stavci troškovnika drugacije oznaceno, obračun radova izvršiti po normi.</t>
  </si>
  <si>
    <t xml:space="preserve">Za rabiciranje upotrijebiti rabic pletivo od pocinčane žice 0,7 do 1 mm, a gustoća polja rabic pletiva  10 mm. Pletivo može biti kvadratično i višekutno. </t>
  </si>
  <si>
    <t>Finu žbuku izraditi tako, da površina bude posve ravna i  glatka, a uglove i bridove, te spojeve zida i stropa izvesti oštro, ukoliko u troškovniku nije drugačije označeno. Na svim ravnim bridovima zidova koji se žbukaju ugrađuju se kutni metalni štitnici.</t>
  </si>
  <si>
    <t>Kod žbukanja fini sloj se nabacuje tek  nakon što je prvi sloj odnosno drugi sloj, posve suh.</t>
  </si>
  <si>
    <t>Prije žbukanja treba plohe dobro očistiti, a naročito reške koje moraju biti udubljene cca 2 cm od plohe zida. Prije početka žbukanja plohe dobro navlažiti, a naročito kad se žbuka sa cementnim mortom. Isto vrijedi i za fasadne plohe koje se žbukaju.</t>
  </si>
  <si>
    <t>Pijesak za žbukanje mora biti čist od organskih primjesa, oštar i prosijan, a vapno hidratizirano. Za upotrebu cementnog i produžnog morta upotrijebiti sporo vezajući portland cement PC-350.</t>
  </si>
  <si>
    <t>ŽBUKANJE</t>
  </si>
  <si>
    <t>Laka pokretna skela bez obizra na visinu ulazi u jedinične cijene stavaka i ne naplaćuje se posebno.</t>
  </si>
  <si>
    <t>Svježe zidove treba zaštititi od utjecaja visoke i niske temperature i atmosferskih nepogoda.</t>
  </si>
  <si>
    <t>Pri zidanju ostaviti sve otvore za kanale, instalacije i slično, što se ne obračunava posebno a prema projektu. Pri obračunu količina svi otvori se odbijaju po zidarskim mjerama. Zidovi se naknadno žbukaju, a prema opisu stavaka troškovnika.</t>
  </si>
  <si>
    <t xml:space="preserve">Prilikom zidanja novih konstrukcija voditi računa o uzidavanju pojedinih građevinskih elemenata. </t>
  </si>
  <si>
    <t>Vapno treba biti hidratizirano. Kvaliteta vapna mora odgovarati važećim standardima.</t>
  </si>
  <si>
    <t>Pijesak mora biti čist bez organskih primjesa, a ako ih ima, treba ih pranjem otkloniti. Cement za produžni i cementni mort mora odgovarati kvaliteti cementa po važećim propisima i standardima.</t>
  </si>
  <si>
    <t>Mort mora odgovarati točno omjerima ili markama po količinama materijala označenim u prosječnim normama, a čvrstoća mora odgovarati važećim propisima.</t>
  </si>
  <si>
    <t>Zidati treba u potpuno horizontalnim redovima, a reške moraju biti u oba smjera širine 1 cm. Pri zidanju treba ih dobro zapuniti mortom, a na plohama koje će se kasnije žbukati, reške moraju biti prazne na dubini od 2 cm zbog bolje veze žbuke sa zidom.</t>
  </si>
  <si>
    <t xml:space="preserve">Sav upotrebljivi materijal mora odgovarati propisima i standardima (Tehnički propis za zidane konstrukcije i ostali propisi referentni za građevinske materijale). Opeka za zidanje mora biti kvalitetna, dobro pečena, a materijal iz kojeg je pravljena ne smije sadržavati salitru. Ukoliko marka opeke nije označena u pojedinoj stavci smatra se MO-15. 
</t>
  </si>
  <si>
    <t xml:space="preserve">ZIDOVI </t>
  </si>
  <si>
    <t>PRIPREMNI RADOVI, DEMONTAŽE I RUŠENJA - OPĆI UVJETI</t>
  </si>
  <si>
    <t>paušal</t>
  </si>
  <si>
    <t>7.</t>
  </si>
  <si>
    <t>UKUPNO PRIPREMNI RADOVI, DEMONTAŽA I RUŠENJA:</t>
  </si>
  <si>
    <t>8.</t>
  </si>
  <si>
    <t>Žbukanje zidova i stropova vršiti u pogodno vrijeme, kad su isti potpuno suhi. Po velikoj zimi i vrućini treba izbjegavati žbukanje, jer može doći do smrzavanja tj. pucanja uslijed prebrzog sušenja, u kojem slučaju izvođač o svom trošku mora izvršiti popravak.</t>
  </si>
  <si>
    <t>Čišćenje iza svakog pojedinog rada, dužnost je izvoditelja rada i ne obračunava se u posebnoj stavci već je uključeno u jediničnu cijenu.</t>
  </si>
  <si>
    <t>PRIPREMNI, DEMONTAŽE I RUŠENJA RADOVI UKUPNO:</t>
  </si>
  <si>
    <t>m'</t>
  </si>
  <si>
    <t>05.</t>
  </si>
  <si>
    <t>9.</t>
  </si>
  <si>
    <t>10.</t>
  </si>
  <si>
    <t>11.</t>
  </si>
  <si>
    <t>12.</t>
  </si>
  <si>
    <t>13.</t>
  </si>
  <si>
    <t>14.</t>
  </si>
  <si>
    <t>15.</t>
  </si>
  <si>
    <t xml:space="preserve">Razni nepredviđeni radovi koji se mogu pojaviti u toku izvođenja radova. Radovi se izvode po nalogu nadzornog inženjera, i obračunavaju se prema stvarno izvedenim radovima. Za ponudu predvidjeti vrijednost od  10%  od  vrijednosti  radova na  rušenjima  i razgradnjama. </t>
  </si>
  <si>
    <t>Skele i oplate, uključujući njihove potpore i temelje, treba projektirati i konstruirati tako da su:
-otporne na svako djelovanje kojem su izložene tijekom izvedbe,
-dovoljno čvrste da osiguraju zadovoljenje  tolerancija  uvjetovanih  za  konstrukciju  i spriječe oštećenje konstrukcije,
-oblik, funkcioniranje, izgled i trajnost elemenata konstrukcije ne smiju biti ugroženi ni oštećeni svojstvima skela i oplate te njihovim uklanjanjem,
-skele i oplate moraju zadovoljavati mjerodavne hrvatske i europske norme.
Dozvoljena je upotreba svakog materijala koji će ispuniti gore navedene uvjete. Materijali moraju zadovoljavati odgovarajuće norme za konkretan proizvod ako one postoje.
Oplatna ulja treba odabrati i primijeniti na način da ne štete betonu, armaturi ili oplati i da ne djeluju štetno na okolinu. Ukoliko nije drugačije specificirano, oplatna ulja ne smiju štetno utjecati na valjanost površine betona ili na njezinu boju. Oplatna ulja treba primjenjivatiu skladu s uputama proizvođača ili isporučitelja.
Projekt  skele  treba  uzeti  u  obzir  deformacije  tijekom  i  nakon  betoniranja  kako  bi  se  izbjegle štetne pukotine u mladom betonu. 
To se može postići:
-ograničenjem progibanja i/ili slijeganja,
-kontrolom betoniranja i /ili specificiranjem betona npr. usporavanjem ugradnje. 
Oplata treba osigurati betonu traženi oblik dok ne očvrsne. Oplata i spojnice između elemenata trebaju biti dovoljno nepropusni da spriječe gubitak finog morta. Oplatu koja apsorbira značajniju količinu vode iz betona ili omogućava evaporaciju treba odgovarajuće vlažiti da se spriječi gubitak vode iz betona, osim ako nije drugačije specificirano.
Privremeni držači oplate, šipke, cijevi i slični predmeti koji će se ubetonirati u sklop koji se izvodi i ugrađeni elementi kao npr. ploče, ankeri i distanceri trebaju:
-biti čvrsto fiksirani tako da očuvaju projektirani položaj tijekom betoniranja,
-ne uzrokovati neprihvatljive utjecaje na konstrukciju,
-ne reagirati štetno s betonom, armaturom ili prednapetim čelikom,
-ne uzrokovati neprihvatljivi površinski izgled betona,
-ne štetiti funkcionalnosti i trajnosti konstrukcijskog elementa.
Svaki ugrađeni dio treba imati dovoljnu čvrstoću i krutost da zadrži oblik tijekom betoniranja. Ne smije sadržavati tvari koje mogu štetno djelovati na njih same, beton ili armaturu. Udubljenja  ili  otvore  za  privremene  radove  treba  zapuniti  i  završno  obraditi  materijalom kakvoće slične okolnom betonu, osim ako ne ostaju otvoreni ili im je specificiran drugi način obrade. 
Skele ni oplata se ne smiju uklanjati dok beton ne dobije dovoljnu čvrstoću:
-otpornu na oštećenje površine skidanjem oplate,
-dovoljnu za preuzimanje svih djelovanja na betonski element u tom trenutku,
-da izbjegne deformacije veće od specificiranihtolerancija elastičnog ili neelastičnog ponašanja betona.
Uklanjanje oplate treba izvoditi na način da se konstrukcija ne preoptereti i ne ošteti.Opterećenja skela treba otpuštati postupno tako da se drugi elementi skele ne preopterete. Stabilnost skela i oplate treba održavati pri oslobađanju i uklanjanju opterećenja.U cijenu je uključena nabava, transport, postavljanje i demontaža skele.</t>
  </si>
  <si>
    <t>A.03. TESARSKI RADOVI - OPĆI UVJETI</t>
  </si>
  <si>
    <t>UKUPNO TESARSKI RADOVI:</t>
  </si>
  <si>
    <t>Čeličnu konstrukciju izvoditi prema Tehničkom propisu za čelične konstrukcije NN 112/08,125/10, 73/12 i 136/12 te svim prilozima propisa i navedenim  hrvatskim (HRN) i preuzetim normama, kao i prema Tehničkom propisu za spregnute konstrukcije od betona i čelika (NN 80/13).</t>
  </si>
  <si>
    <t xml:space="preserve">Pridržavati se slijedećih normi:
• konstrukcijski čelik HRN C.BO.500,
• korisna opterećenja stambenih i javnih zgrada HRN U.C7.121,
• korisna optrećenja strojeva u proizvodnim pogonima i skladištima HRN U.C7.122,
• vlastita težina konstrukcija i konstrukcijskih elemenata HRN U.C7.123,
• zavarene nosive čelične konstrukcije HRN U.E7.150,
• centrično pritisnuti štapovi konstantnog, jednolikog presjeka HRN U.E7.081,
• određivanje dužine izvijanja štapova HRN U.E7.086,
• centrično pritisnuti štapovi konstantnog višedjelnog presjeka HRN U.E7.091,
• štapovi izloženi pritisku i savijanju HRN U.E7.096,
• bočno izvijanje nosača HRN U.E7.101,
• stabilnost okvirnih nosača HRN U.E7.111,
• proračun izbočavanja limova HRN U.E7.121,
• ležišta i zblobovi nosivih čeličnih konstrukcija HRN U.E7.131,
• spojevi s vijcima visoke klase čvrstoće kod nosivih čeličnih konstrukcija HRN U.E7.140,
• nosive čelične konstrukcije spojene zakovicama i vijcima HRN U.E7.145,
• zavarene nosive čelične konstrukcije HRN U.E7.150,
• osnove projektiranja i djelovanja na konstrukcije - 2-3. dio: Djelovanja na konstrukcije -- Opterećenje snijegom HRN ENV 1991-2-3:2005 Eurokod 1,
• toplo valjani proizvodi od konstrukcijskih čelika -- 1. dio: Opći tehnički uvjeti isporuke HRN EN 10025-1:2006. 
</t>
  </si>
  <si>
    <t>STANDARDNE KVALITETE građevinskih čelika su S 235, S 275, S355, S 450 (granica tečenja izraženoj u N/mm2)  - navesti kvalitetu čelika koja se koristi u projektu.</t>
  </si>
  <si>
    <t>Cijenom moraju biti obuhvaćeni svi troškovi vezani na nabavu i izradu (u skladu s projektnom dokumentacijom) kao i svi ostali potrebni (direktni i indirektni) radovi, postupci i materijali neophodni za ispravnu izvedbu i montažu konstrukcije. Tehničkom dokumentacijom – nacrtima i statičkim proračunom predviđena je vrsta i kvaliteta materijala za izradu konstrukcije i veznih sredstava što izvoditelj mora strogo poštovati. Izvođač radova (izrada konstrukcije i montaža) dužan je prije početka radova na izradi  (montaži) predočiti nadzornom inženjeru:
• planove slijeda zavarivanja s točnim odredbama u pogledu rasporeda i redoslijeda svakog pojedinog vara,
• plan montaže konstrukcije s detaljno razrađenim načinom i slijedom montaže,
• plan montaže mora biti prihvaćen i ovjeren od strane projektanta.
• ateste materijala namijenjenih izradi konstrukcije,
• ateste za spojni materijal (vijci i elektrode za zavarivanje),
• ateste zavarivača koji su radili na izradi čelične konstrukcije, vremenski obnovljene prema propisima.</t>
  </si>
  <si>
    <t>Osim navedenog izvođač mora imati:
• brojeve atesta materijala (osnovnog i spojnog) iz kojeg je  svaka pojedina pozicija izrađena
• oznake varova s brojem atesta elektroda i oznakom zavarivača koji je to zavario.</t>
  </si>
  <si>
    <t>Izvođač radova mora dati projekt tehnologije zavarivanja, imajući u vidu raspoloživu opremu i debljine elemenata koji se spajaju, a kao rezultat se moraju pojaviti spojevi čija mehanička svojstva nisu slabija od osnovnog materijala. Naročitu pozornost potrebno je obratiti na žilavost, te na koncentraciju napona uslijed zavarivanja, koji se moraju svesti na neznatne veličine. Tehnološki postupak je dio tehničke dokumentacije i prije početka radioničkih radova mora imati suglasnost projektanta i nadzornog inženjera.
Kod zavarivačkih radova potrebno je osigurati stalnu kontrolu prije, u toku i nakon izvedenih radova. Površine za zavarivanje moraju biti kvalitetno pripremljene, bez masnoća, hrđe i drugih prljavština. Poslije izvedenih zavarivačkih radova potrebno je obaviti dimenzionalnu i vizualnu kontrolu te ostale kontrole. Prilikom izvođenja zavarivačkih radova potrebno je voditi računa da elementi konstrukcije nakon hlađenja ne poprime neželjeni deformirani oblik. Ne dopušta se zavarivanje na temperaturi nižoj od 0 C. Za radove koji nakon potpunog sklapanja konstrukcije neće biti vidljivi, potrebno je napisati zapisnik o preuzimanju u trenutku dostupnosti pregledavnju svih dijelova konstrukcije.</t>
  </si>
  <si>
    <t>Poslije završenih radioničkih radova vrši se geometrijska i ostale dogovorene kontrole, te po potrebi izvršiti probno sklapanje, o čemu je nadzorni inženjer dužan voditi zapisnik i ovjeriti ga.
Pri otpremi na gradilište izvođač je dužan ispitati mogućnost transporta s obzirom na gabarite sklopova, kako se konstrukcija ili njeni dijelovi ne bi deformirali prilikom transporta. 
Skladištenje mora biti tako pripremljeno da konstrukcija ne leži na tlu, već na drvenoj grednoj podlozi i da osigurava jednostavan pristup kod pronalaženja pozicija, njihova dizanja i transporta do mjesta ugradnje.
Sve montirane čelične konstrukcije moraju biti uzemljene u skladu sa odgovarajućim dijelom projekta elektroinstalacija. Radovi u vezi uzemljenja obuhvaćeni su troškovnikom u sklopu odgovarajućeg dijela projekta elektroinstalacija.
Održavanje čelične konstrukcije se vrši radi sigurnosti čelične konstrukcije i obuhvaća:
• redovni pregled svake godine
• glavni pregled svake 10-te godine,  dopunski pregled prema potrebi</t>
  </si>
  <si>
    <t xml:space="preserve">Jedinična cijena uključuje :
• uzimanje mjera na gradilištu  i definiranje ugradbenih dimenzija.
• tehnološku razradu svih detalja s razradom  načina spajanja, zaštite od korozije, zaštite od požara,
• izradu radioničkih nacrta 
• sav spojni materijal, sidrene ploče, mort za podlijevanje ležaja
• zaštitu  od korozije epoksidnim  ili poliuretanskim premazom – osim na nalijegajućim plohama spregnutih konstrukcija
• zaštitu od požara ako je predviđena projektom
• projekt montaže konstrukcije koji treba riješiti
• kontrolu kvalitete ležajeva konstrukcije koji se ugrađuju u beton
• način postave i stabilnost skele (projekt skele)
• stabilnost konstrukcije tijekom montaže i ev demontažne potpore i zatege 
• način transporta  (usklađenje težine montažnih  elemenata konstrukcije s  nosivošću dizalica i ostalih sredstava transporta)  
• plan kontrole geometrijske točnosti izvedbe u svim fazama montaže (geodetska kontrola)
• nosivosti spojeva zavarivanjem izvedenih na gradilištu,
• plan zavarivanja s planom kontrole varova 
• postavu i skidanje radne skele 
• striktnu primjenu mjera zaštite od požara tokom rada
• sve posredne i neposredne troškove za rad, materijal, alat i građevinske strojeve
• sve transporte
• čišćenje tokom rada, odvoz i zbrinjavanje smeća 
• završno čišćenje prije primopredaje radova
• nadoknadu  eventualne štete nastale iz nepažnje  na svojim ili tuđim radovima
Izvođač će pristupiti izvedbi tek nakon što su  nadzorni inžinjer i projektant potpisom potvrdili radioničke nacrte  i tehnološku razradu svih detalja.
</t>
  </si>
  <si>
    <t>Obračun :</t>
  </si>
  <si>
    <t>• za sve metalne konstrukcije po težini izraženoj u kg</t>
  </si>
  <si>
    <t>• izuzetno -  stope stupova, ležajne pločice i slično, ako su detaljno opisane, mogu biti obračunate i po  kom.</t>
  </si>
  <si>
    <t>METALNE KONSTRUKCIJE</t>
  </si>
  <si>
    <t>U cijenu svake pojedine stavke uključeno:</t>
  </si>
  <si>
    <t>- dobava svog materijala, sav vanjski i unutrašnji transport do mjesta ugradbe.</t>
  </si>
  <si>
    <t xml:space="preserve">- sve potrebne radove, predradnje i materijal prema uputama proizvođača. </t>
  </si>
  <si>
    <t>UKUPNO METALNE KONSTRUKCIJE:</t>
  </si>
  <si>
    <t>16.</t>
  </si>
  <si>
    <t xml:space="preserve">Priprema potrebne dokumentacije, ishođenje dozvole za zauzimanje javno prometne površine (nogostup, parkirna mjesta i slično) od Gradskog ureda za Mjesnu samoupravu. Stavka uključuje projekt skele i tunela. </t>
  </si>
  <si>
    <t>Priprema</t>
  </si>
  <si>
    <t>Dovoz materijala i ograđivanje gradilišta na nogostupu i parkirnim mjestima. Ograda se sastoji od betonskih postolja, armaturnih žica i PVC mreže visine cca 200 cm.</t>
  </si>
  <si>
    <t>Ojačanje međukatne konstrukcije</t>
  </si>
  <si>
    <t>Uklanjanje i deponiranje šute unutar dva sloja daščanje oplate. Pretpostavljena visina šute iznosi 15-20 cm. Uklonjenu šutu deponirati na odgovorajući deponij za građevinski materijal do 20 km od gradilišta. Obračun po m3. U stavku ulazi uklanjanje, utovar, prijevoz i deponiranje. U stavku uključiti sve potrebne radove, materijale i opremu za izvedbu do potpune gotovosti.</t>
  </si>
  <si>
    <t>Nakon obijanja žbuke zid očistiti čeličnim četkama, a reške skobama do dubine od 2 cm. Potom cijelu površinu otprašiti i isprati vodom pod tlakom. Utovar, odvoz i istovar na lokaciju  udaljenu do 20 km. Obračun po m2. Zidove jezgre po obodu, a središnji zid sa svake dostupne strane.</t>
  </si>
  <si>
    <t>Ispiranje zidova stubišta vodom pod tlakom nakon sanacije. Potrebno je zašititi sve površine prethodno ispiranju. U stavku uključiti sav potreban materijal, rad i opremu za izvedbu do potpune gotovosti.</t>
  </si>
  <si>
    <t>Rušenje zidova</t>
  </si>
  <si>
    <t xml:space="preserve">Utovar, prijevoz i deponiranje uklonjene pune opeke i blok opeke do građevinskog deponija. Depnij do 20 km od gradilišta. </t>
  </si>
  <si>
    <t>deponiranje</t>
  </si>
  <si>
    <t>Ostalo</t>
  </si>
  <si>
    <t>18.</t>
  </si>
  <si>
    <t>19.</t>
  </si>
  <si>
    <t>20.</t>
  </si>
  <si>
    <t>Sanacija i popravak zidova zapunjavanjem sljubnica i pukotina mortom na bazi bescementnih veziva kategorije CS II prema HRN EN 998-1, uz μ&lt;10. Prije nanošenja morta potrebno je očistiti sve četkom, otprašiti i zasititi podlogu vodom, u svrhu sprečavanja upijanja vode iz žbuke od strane podloge. Mjesta koja se popravljaju mogu se odmah izravnati sa žlicom, gleterom, gladilicom odnosno žlicom za sljubnice, lagano pritiskajući za poboljšanje prionjivosti tako da ostane jedna zatvorena površina. Višak morta ukloniti odmah nakon ugradnje. Zidovi visine do 400 cm. Radna skela uključena u cijenu. Obračun po m2 površine zida. Stubište po potrebi, uz prethodno odobrenje količine od strane nadzornog inženjera.</t>
  </si>
  <si>
    <t>A.02.  BETONSKI I ARMIRANO BETONSKI RADOVI - OPĆI UVJETI</t>
  </si>
  <si>
    <t>Dobava betona, ugradba u konstrukciju sa svim vibriranjima i njegovanjima. Sva potrebna oplata (predviđena je glatka s bandažiranim spojevima), postava i skidanje sa svim potrebnim podupiranjima. Svi potrebni popravci betoniranih elemenata nakon skidanja oplate kao i zapunjavanje otvora nastalih od elemenata oplate (vezači razupore, distanceri i td.) te uređenje betona na spojevima oplate. 
Radovi vezani za izvedbu priključaka instalacija: kanalizacije, vodovoda, elektrike, telefona, plina i svih ostalih priključaka nisu predmet obrade ovog troškovnika. Osim ako to nije eksplicite drugačije navedeno. 
Prije početka betoniranja svih zidova potrebno je u oplati postaviti šablone za otvore vrata prozora i slično, ugradbe dovoda i odvoda V+K, te raznih instalacija i ventilacija-mjesto ugradbe prema planu oplate i detalju projektanta. 
Prije početka betoniranja svih ploča potrebno je u oplati postaviti šablone za otvore raznih veličina radi kasnijeg postavljanja dovoda i odvoda V + K, ventilacije  i drugo - mjesto ugradbe prema planu oplate i detalju projektanta.</t>
  </si>
  <si>
    <r>
      <rPr>
        <b/>
        <sz val="10"/>
        <rFont val="Arial Narrow"/>
        <family val="2"/>
      </rPr>
      <t>Sve troškove oko izrade projekta betona i svih njegovih sastavnih dijelova snosi izvoditelj radova. Sve troškove oko redovitog ili izvanrednog ispitivanja kvalitete betona snosi izvoditelj radova.</t>
    </r>
    <r>
      <rPr>
        <sz val="10"/>
        <rFont val="Arial Narrow"/>
        <family val="2"/>
      </rPr>
      <t xml:space="preserve"> Tehnologiju izvedbe, te eventualno prekida, izvesti isključivo po uputama konstruktera. Obrada gornjih površina treba biti ravno zaribana, osim gdje se u stavci traži drugačija obrada. Sve visine pri izradi oplate određivati, a nakon betoniranja kontrolirati instrumentom. Armirano-betonski elementi moraju imati potpuno ravne i glatke površine i izvode se u pravilu u glatkoj drvenoj ili limenoj oplati. Prilikom betoniranja naročito treba paziti da armatura ostane u položaju predviđenom statičkim proračunom i nacrtom.U jediničnim cijenama betonskih i arm.-betonskih konstrukcija sadržani su svi pripremni radovi, skele, zaštita betona od niskih i visokih temperatura, te ispitivanje uzoraka. Obračun radova za betonske i arm.-betonske konstrukcije izvoditi prema važećim propisima i prosječnim normama u građevinarstvu. </t>
    </r>
  </si>
  <si>
    <t>Opći i posebni uvjeti sastavni dio su ovog troškovnika.</t>
  </si>
  <si>
    <t>Opći uvjeti - beton</t>
  </si>
  <si>
    <t xml:space="preserve">Kod izvedbe betonskih i armirano betonskih radova treba se u svemu pridržavati postojećih propisa, standarda (TEHNIČKI PROPIS ZA BETONSKE KONSTRUKCIJE »Narodne novine« br. 101/2005. i Tehničkog propisa o izmjenama i dopunama tehničkog propisa za betonske konstrukcije  NN br. 85/2006.), te statičkog računa odnosno projekta konstrukcije. Prije početka izvedbe betonskih radova treba pregledati i zapisnički konstatirati podatke o agregatu, cementu i vodi, odnosno o faktorima koji će utjecati na kvalitetu radova i ugrađenog betona. </t>
  </si>
  <si>
    <t>Prije početka radova izvoditelj je dužan izraditi projekt betona, te redovito pratiti kvalitetu betonskih konstrukcija u skladu s elementima iz projekta betona.</t>
  </si>
  <si>
    <t>VRSTE BETONA, MATERIJALI I OZNAKE</t>
  </si>
  <si>
    <t>VRSTE BETONA - koristit će se projektirani beton razreda tlačne čvrstoće prema statičkom proračunu.</t>
  </si>
  <si>
    <t>Razredi tlačne čvrstoće betona prema normi HRN EN 206-1:</t>
  </si>
  <si>
    <t>C12/15, C16/20, C30/37, C30/37, C 35/45, C40/50</t>
  </si>
  <si>
    <t>Čvrstoća betona određuje se razredom tlačne čvrstoće i  izvoditelj je se mora strogo pridržavati određene za pojedine konstrukcije, a označene u statičkom računu.</t>
  </si>
  <si>
    <t>Beton spravljati isključivo strojnim putem.</t>
  </si>
  <si>
    <t>Za izradu betona upotrijebiti istu vrstu cementa i granulirani agregat.</t>
  </si>
  <si>
    <t>CEMENT</t>
  </si>
  <si>
    <t>Tehnička svojstva i drugi zahtjevi, te potvrđivanje sukladnosti cementa, određuje se odnosno provodi, ovisno o vrsti cementa, prema Tehničkom propisu za cement za betonske konstrukcije (»Narodne novine« br. 64/05.), odredbama ovoga Propisa te u skladu s odredbama posebnog propisa.
Tehnička svojstva cementa specificiraju se u projektu betonske konstrukcije.</t>
  </si>
  <si>
    <t>AGREGAT</t>
  </si>
  <si>
    <t>Za izradu betona predviđa se prirodno granulirani šljunak ili drobljeni agregat. Kameni agregat mora biti dovoljno čvrst i postojan, ne smije sadržavati zemljanih i organskih sastojaka, niti drugih primjesa štetnih za beton i armaturu.</t>
  </si>
  <si>
    <t>Tehnička svojstva i drugi zahtjevi, te potvrđivanje sukladnosti agregata određuje se odnosno provodi, ovisno o vrsti agregata, prema normama: 
HRN EN 12620:2003 Agregati za beton (EN 12620:2002) i HRN EN 13055-1:2003 Lagani agregati – 1. dio: Lagani agregati za beton, mort i mort za zalijevanje (EN 13055-1:2002).</t>
  </si>
  <si>
    <t>VODA iz vodovoda</t>
  </si>
  <si>
    <t xml:space="preserve">Voda koja se koristi prilikom pripreme betona mora imati tehnička svojstva i druge zahtjeve, te potvrđivanje prikladnosti vode prema normi HRN EN 1008:2002 Voda za pripremu betona </t>
  </si>
  <si>
    <t>Isparave o sukladnosti osnovnih materijala - za sve rabljene materijale izvoditelj je dužan priložiti izjave o sukladnosti ili certifikate sukladnosti.</t>
  </si>
  <si>
    <r>
      <rPr>
        <b/>
        <sz val="10"/>
        <rFont val="Arial Narrow"/>
        <family val="2"/>
      </rPr>
      <t>Kontrola proizvodnje betona</t>
    </r>
    <r>
      <rPr>
        <sz val="10"/>
        <rFont val="Arial Narrow"/>
        <family val="2"/>
      </rPr>
      <t xml:space="preserve">
Unutarnja kontrola betona provodit će se prema normi HRN EN 206-1 i mora obuhvatiti sve mjere nužne za održavanje i osiguranje svojstava betona sukladno zahtjevima norme HRN EN 206-1 i prilogu "A" TPBK.</t>
    </r>
  </si>
  <si>
    <t xml:space="preserve">Kontrolni postupci kod ugradnje betona </t>
  </si>
  <si>
    <t>Izvoditelj treba prema normi HRN ENV 13670-1 prije početka ugradnje provjeriti da li je beton u skaldu sa zahtjevima iz projekta betonske konstrukcije, te da li je tijekom transporta došlo do promjene njegovih svojstava koja bi bila od utjecaja na tehnička svojstva betonske konstrukcije.</t>
  </si>
  <si>
    <t>Svježi beton</t>
  </si>
  <si>
    <t>Kontrolu svježeg betona izvoditelj treba provoditi pregledom svake otpremnice i vizualnom kontrolom koegzistencije kod svake dopreme (savkog vozila), te kod opravdane sumnje ispitivanjem konzistencije prema normi HRN EN 12350-2 (ispitivanje svježeg betona slijeganjem) o čemu treba voditi evidenciju.</t>
  </si>
  <si>
    <t>Očvrsnuli beton</t>
  </si>
  <si>
    <t>Ispitivanje očvrsnulog betona će se provoditi na uzrcima uzetim tijekom izvođenja radova. Ispitivanje očvrsnulog betona sastoji se od ispitivanja:
Tlačne čvrstoće prema HRN EN 12390-3.
Uzorci će se uzimati i njegovati u skladu s HRN EN 12390-2. 
Uzorci su obloka kocke 15x15x15 cm.
Rezultati ispitivanja će se evidentirati redoslijedom kako su uzimani i grupirati u grupe betona koje su definirane u programu uzimanja kontrolnih betonskih uzoraka.</t>
  </si>
  <si>
    <t>Kod izvođenja betonskih radova treba voditi računa o tome kakve su atmosferske prilike, tj. ako je temperatura visoka prije betoniranja politi podlogu, odnosno tlo i eventualno oplatu kako nebi došlo do upijanja vode iz betona. S ugradnjom betona može se započeti tek kada je oplata i armatura definitivno postavljena i učvršćena.</t>
  </si>
  <si>
    <t>IZVOĐENJE BETONSKIH RADOVA</t>
  </si>
  <si>
    <t>Beton treba spravljati  isključivo mašinskim putem. 
Transport projektiranog betona će se vršiti automješalicama. Transportna sredstva ne smiju izazivati segregaciju betonske smjese tijekom vožnje od mjesta proizvodnje do mjesta ugradnje.
Vrijeme transprta i drugih manipulacija svježim betonom mora biti u neposrednoj vezi s vremenom početka vezivanja cementa.</t>
  </si>
  <si>
    <t>Ugrađivanje betona se može početi samo na osnovu pismene potvrde o preuzimanju podloge, armature i odobrenju betoniranja od strane nadzornog inženjera.</t>
  </si>
  <si>
    <t>Beton se mora ugrađivati prema određenom planu.</t>
  </si>
  <si>
    <t>Zabranjeno je korigiranje vode u svježem betonu bez prisustva tehnologa betona.</t>
  </si>
  <si>
    <t>Prije betoniranja treba oplatu polijevati kod čega se treba paziti da voda ne uđe u svježi beton.</t>
  </si>
  <si>
    <t>Beton treba ubacivati što bliže njegovom konačnom položaju u konstrukciji. Svaki započeti konstruktivni dio ili element mora biti izbetoniran neprekinuto u započetom opsegu.</t>
  </si>
  <si>
    <t>Ugrađivanje betona u posebnim uvjetima</t>
  </si>
  <si>
    <t xml:space="preserve">Ugrađivanje betona u kalupima ili u oplatu pri vanjskim temperaturama ispod +5 ili iznad +30 smatra se betoniranjem u posebnim uvjetima. Za betoniranje u posebnim uvjetima moraju se osigurati posebne mjere zaštite betona. Betonu treba dodati dodatke protiv smrzavanja betona. Prije prvog smrzavanja beton mora imati najmanje 50 % zahtijevane čvrstoće. Kad se u vrlo hladnim danima skida oplata, ne smije doći do naglog hlađenja betona te se vanjske površine betona moraju zaštititi. </t>
  </si>
  <si>
    <r>
      <rPr>
        <sz val="10"/>
        <rFont val="Arial Narrow"/>
        <family val="2"/>
      </rPr>
      <t>U slučaju dužeg transporta ili spore ugradnje betona  treba rabiti dodatke - usporivače vezanja.
Cement i sastav betona koji se ugrađuju u masivne elemente moraju biti takvi da ni u kom slučaju temperatura betona ugrađenog u  masu elemenata ne bude iznad 65</t>
    </r>
    <r>
      <rPr>
        <vertAlign val="superscript"/>
        <sz val="10"/>
        <rFont val="Arial Narrow"/>
        <family val="2"/>
      </rPr>
      <t>o</t>
    </r>
    <r>
      <rPr>
        <sz val="10"/>
        <rFont val="Arial Narrow"/>
        <family val="2"/>
      </rPr>
      <t>. U protivnom se poduzimaju mjere za hlađenje komponenata betona ili hlađenje betona u smom elementu.
Ukoliko se betonira u posbnim uvjetima mjere zaštite moraju biti ukalkulirane u jediničnu cijenu.</t>
    </r>
  </si>
  <si>
    <t>Njegovanje ugrađenog betona</t>
  </si>
  <si>
    <t>Neposredno nakon betoniranja beton će se zaštićivati od:
- oborina i tekuće vode - prekrivanjem najlonima i ceradama
- vibracija koje mogu utjecati na promjenu unutrašnje strukture i prionljivosti betona i armature, kao i drugih mehaničkih oštećenja u vrijeme vezivanja i početnog očvršćivanja.
Zaštitu od prebrzog isušivanja treba provoditi mokrim postupokom (polijevanjem, prekrivanjem filcom ili jutom) a u trajanju od najmanje 7 dana ili postizanje 70 % tražene čvrstoće.
Zaštita betona mora biti ukalkulitrana u jedinične cijene.</t>
  </si>
  <si>
    <t xml:space="preserve">Obračun:
Obračun se vrši po m2,  m1,  m3,  ili po komadu  tj. prema stavkama troškovnika. Stropne ploče se računaju unutar zidova, stupovi i zidovi se obračunavaju do greda, nadvoja, serklaža ili u punoj visini tj. do gornjeg ruba ploče, ako kontinuirano prelazi zidove. 
Sve dijelove betonske konstrukcije obračunati prema normi GN 400.
</t>
  </si>
  <si>
    <t>OPLATE</t>
  </si>
  <si>
    <t>Oplate, kao i razna razupiranja, moraju imati takvu sigurnost i krutost da bez slijegavanja i štetnih deformacija mogu primiti opterećenja i utjecaje koji nastaju za vrijeme izvedbe radova.</t>
  </si>
  <si>
    <t>Oplate moraju biti stabilne, otporne i dovoljno poduprte da se ne bi izvile ili popustile u bilo kojem pravcu. Moraju biti izrađene točno po mjerama označenim u crtežima plana oplate za pojedine dijelove konstrukcije koji će se betonirati sa svim potrebnim podupiračima.</t>
  </si>
  <si>
    <t>Unutarnje površine oplate moraju biti ravne, bilo da su horizontalne, vertikalne ili nagnute, prema tome kako je to u crtežima planova oplate predviđeno. Nastavci pojedinih dasaka ne smiju izlaziti iz ravnine, tako da nakon njihovog skidanja vidljive površine betona budu ravne i s oštrim rubovima, te da se osigura dobro brtvljenje i sprečavaju deformacije.</t>
  </si>
  <si>
    <t>Za oplatu se ne smiju koristiti takvi premazi koji se ne bi mogli oprati s gotovog betona ili bi nakon pranja ostale mrlje na tim površinama.</t>
  </si>
  <si>
    <t>Oplatu za betonske konstrukcije čije će površine ostati vidljive, potrebno je izvesti u glatkoj “bažuj”, blanjanoj ili profiliranoj oplati, a prema nacrtu. Ako se u projektu traži blanjana oplata, onda treba koristiti daske istih širina, osim ako nije drugačije predviđeno, s vidljivom strukturom drveta, a slaganje dasaka prema projektu ili uputama projektanata.</t>
  </si>
  <si>
    <t>Kad su u betonskim zidovima i drugim konstrukcijama predviđeni otvori i udubine za prolaz vodovodne i kanalizacione cijevi, cijevi centralnog grijanja i slično, kao i dimovodne i ventilacione kanale i otvore, treba još prije betoniranja izvesti i postaviti cijevi većeg profila od prolazeće cijevi da se iste mogu provući kroz zid ili konstrukciju i propisno zabrtviti.</t>
  </si>
  <si>
    <t>Kod nastavljanja betoniranja po visini, prilikom postavljanja oplate za tu konstrukciju treba izvesti zaštitu površina betona već gotovih konstrukcija od procjeđivanja cementnog mlijeka.</t>
  </si>
  <si>
    <t>Neposredno prije početka ugrađivanja betona oplata se mora očistiti.</t>
  </si>
  <si>
    <t>Oplate moraju biti tako izvedene da se mogu skidati lako i bez potreba i oštećenja konstrukcija, sa svim njenim elementima, kao i slaganje i sortiranje građe na određenim mjestima. Također je uključeno i čišćenje dasaka, gredica, potpora i drugog, vađenje</t>
  </si>
  <si>
    <t>Izrađena oplata, s podupiranjem, prije betoniranja mora biti od strane izvoditelja statički kontrolirana. Prije nego što se počne ugrađivati beton moraju se provjeriti dimenzije oplate i kakvoća njihove izvedbe, kao i ćistoća i vlažnost oplate.</t>
  </si>
  <si>
    <t>Rezultati ispitivanja nivelete oplate, kao i zapisnik o prijemu tih konstrukcija, čuvaju se u evidenciji koja se prilikom primopredaje izgrađene građevine ustupa korisniku te građevine.</t>
  </si>
  <si>
    <t>Premjere i obračun izvršenih radova vršiti će se prema “Prosječnim normama u građevinarstvu” GN-601.</t>
  </si>
  <si>
    <t>Opći uvjeti za armiračke radove</t>
  </si>
  <si>
    <t>Kod izvedbe armiračkih radova treba se u svemu pridržavati postojećh propisa i standarda.</t>
  </si>
  <si>
    <t>Betonski čelik u pogledu kvalitete mora odgovarati važećim standardima.</t>
  </si>
  <si>
    <t>Sve vrste čelika moraju imati kompaktnu homogenu strukturu. Ne smiju imati nikakvih nedostataka, mjehura, pukotina ili vanjskih oštećenja. Prilikom isporuke betonskog čelika isporučitelj je dužan dostaviti ateste koji garantiraju vlačnu čvrstoću i varivost čelika.</t>
  </si>
  <si>
    <t>Na gradilištu odgovorna osoba mora obratiti naročitu pažnju na eventualne pukotine, jača vanjska oštećenja, slojeve rđe, prljavštine i čvrstoću, te dati nalog da se takav betonski čelik odstrani ili očisti.</t>
  </si>
  <si>
    <t>Savijeni glatki i rebrasti čelik te mreže moraju biti označeni točno prema armaturnim nacrtima i u svemu mora zadovoljavati odgovarajuće propise.</t>
  </si>
  <si>
    <t>Armatura mora biti na gradilištu pregledno deponirana. Prije polaganja, armatura mora biti oćišćena od rđe i nećistoće. žica, plastični ili drugi ulošci koji se polažu radi održavanja razmaka kao i sav drugi pomoćni materijal uključeni su u jediničnu cijenu.</t>
  </si>
  <si>
    <t>Ugrađivati se mora armatura po profilima iz statičkog proračuna, odnosno nacrta savijanja. Ukoliko je onemogućena nabava određenih profila zamjena se vrši uz odobrenje statičara. Postavljenu armaturu prije betoniranja dužan je osim rukovoditelja gradilišta i nadzornog inženjera, pregledati statičar, o tome izvršiti upis u građevinski dnevnik. Mjerodavni podatak za marku betona koji treba upotrijebiti na pojedinim dijelovima konstrukcije uzima se iz statičkog proračuna i nacrta savijanja armature.</t>
  </si>
  <si>
    <t>Prilikom polaganja armature, naročitu pažnju posvetiti visini armature kod horiz. serklaža i armaturi u negativnoj zoni ploče kod ležaja (zidovi) kako nebi došlo do povećanja debljine ploče kod betoniranja zbog previsoko položene spomenute armature.</t>
  </si>
  <si>
    <t>Obračun ugrađene armature vrši se po kg neovisno o profilu.</t>
  </si>
  <si>
    <t>Ukoliko se izvrši preračunavanje, na objektu se može uz suglasnost statičara izvršiti i zamjena vrsta čelika i profila ovisno o mogućnostima dobave, što treba pismeno utvrditi upisom u građevinski dnevnik.</t>
  </si>
  <si>
    <t>Jedinična cijena mora sadržavati:</t>
  </si>
  <si>
    <t>*- uzimanje izmjera na objektu</t>
  </si>
  <si>
    <t>* -izvedba betonske mase u betonari</t>
  </si>
  <si>
    <t>*- dostava na gradilište</t>
  </si>
  <si>
    <t xml:space="preserve">*- ugradba u konstrukciju sa svim potrebnim horizontalnim i vertikalnim transportima </t>
  </si>
  <si>
    <t>*- potrebnu oplatu i radnu skelu ( izuzev fasadne skele )</t>
  </si>
  <si>
    <t>* -uzimanje potrebnih uzoraka</t>
  </si>
  <si>
    <t>* -ispitivanje materijala sa predočenjem atesta</t>
  </si>
  <si>
    <t>* -pregled armature prije savijanja sa čišćenjem i sortiranjem</t>
  </si>
  <si>
    <t>*- sječenje, ravnanje i savijanje armature na gradilištu sa transportom do mjesta ugradnje ili savijanje u centralnom savijalištu, transport do radilišta, te horizontalni i vertikalni transport već gotovog savijenog čelika do mjesta ugradnje.</t>
  </si>
  <si>
    <t>*- postavljanje i vezanje armature točno prema armaturnim nacrtima, sa podmetanjem podložaka, kako bi se osigurala potrebna udaljenost između armature i oplate.</t>
  </si>
  <si>
    <t>* -pregled armature od strane izvođača, statičara i nadzornog inženjera prije početka betoniranja.</t>
  </si>
  <si>
    <t>*- njegu ugrađenog betona</t>
  </si>
  <si>
    <t>*- čišćenje nakon završetka svih radova</t>
  </si>
  <si>
    <t>*- svu štetu kao i troškove popravka kao posljedica nepažnje u toku izvedbe</t>
  </si>
  <si>
    <t>*- troškove zaštite na radu</t>
  </si>
  <si>
    <t>BETONSKI I ARMIRANO - BETONSKI RADOVI</t>
  </si>
  <si>
    <t>oplata</t>
  </si>
  <si>
    <t>UKUPNO BETONSKI I ARMIRANO - BETONSKI RADOVI:</t>
  </si>
  <si>
    <t>A.03. ZIDARSKI RADOVI - OPĆI UVJETI</t>
  </si>
  <si>
    <t>beton</t>
  </si>
  <si>
    <r>
      <t>m</t>
    </r>
    <r>
      <rPr>
        <vertAlign val="superscript"/>
        <sz val="8"/>
        <rFont val="Arial"/>
        <family val="2"/>
      </rPr>
      <t>3</t>
    </r>
  </si>
  <si>
    <r>
      <t>m</t>
    </r>
    <r>
      <rPr>
        <vertAlign val="superscript"/>
        <sz val="8"/>
        <rFont val="Arial"/>
        <family val="2"/>
      </rPr>
      <t>2</t>
    </r>
  </si>
  <si>
    <t>Ojačanje poda prvog kata</t>
  </si>
  <si>
    <t xml:space="preserve">Dobava i ugradnja čeličnih flahova dim. 80x8mm, duljine 1,40 m i 1,0 m kv.čelika S235. U nosivi zid potrebno je izbušiti rupu fi 20mm koja se popunjava epoksidnim ljepilom, te se ugrađuje anker fi 16mm. Dužina ankera koja je potrebna za dijalogonalni ulaz u zid iznosi 30 cm, 10 cm je zavarena za flah. Ukupna duljina sidra iznosi 50 cm. Na samom gradilištu vare se ankeri za čelični flah. Na sloju dasaka potrebno je izbušiti rupe na razmaku od 25 cm dijagonalno za ugradnju vijaka. Flah, čije su dimenzije presjeka 8 x 80 mm (S235) spreže se vijcima u daščanu konstrukciju.  Kao spojno sredstvo koristiti će se vijci za drvo fi12/70mm kv.5.8 za svaki spoj grednika i flaha po 3 komada prema nacrtu. Dodatno se sidre čavlima s navojem za daščanu oplatu, po 4 komada po flahu, čavli su 4x40 mm. </t>
  </si>
  <si>
    <t>sidra fi16, L=40 cm, n=90</t>
  </si>
  <si>
    <t>vijci M12/70, kv. 5.8. , n=360</t>
  </si>
  <si>
    <t>čavli s navojem 4x40 mm, n=300</t>
  </si>
  <si>
    <t>TESARSKI RADOVI</t>
  </si>
  <si>
    <t xml:space="preserve">A.04. </t>
  </si>
  <si>
    <t>A.05. METALNE KONSTRUKCIJE - OPĆI UVJETI</t>
  </si>
  <si>
    <t>PRILOG 2 - TROŠKOVNIK GRAĐEVINSKO OBRTNIČKIH RADOVA</t>
  </si>
  <si>
    <t>čelični flah b/h=80/8 mm, L=1,40m, S235, n=60</t>
  </si>
  <si>
    <t>parking prostori (Pavla Hatza ulica)</t>
  </si>
  <si>
    <t>Doprema na gradilište, montaža, demontaža i odvoz s gradilišta cijevne fasadne skele od bešavnih cijevi. Skelu izvesti prema projektu skele i statičkom računu koji je izvođač dužan napraviti prije izvedbe skele, prema važećim standardima, propisima i pravilima struke. Uključivo radne platforme od mosnica i zaštitne ograde (visine min. 1,2 m),  sva potrebna ukrućenja i sidrenja. Skelu osigurati sidrenjem u zgradu, a zaštititi od groma uzemljenjem. U jediničnu cijenu uključiti i zaštitni zastor od jutenih ili PE traka po cijeloj površini vanjske strane skele, željezne ili drvene ljestve – penjalice i sav potreban pomoćni materijal i pribor. Sav transport materijala, rad i komunikacije vrši se isključivo s vanjske strane građevine, preko skele, a ne kroz zgradu.
Prije davanja ponude ponuditelj može pregledom situacije, konfiguracije terena i geometrije pročelja ustanoviti mogućnosti postave skele na svim dijelovima pročelja, uvjete pristupa, osiguranja prolaza, ulaza i prostora za odlaganje materijala i zaštite drugih ploha i vegetacije. Visina skele do 18 m. Skela se radi samo na mjestu ojačavanja uglova zgrade. Obračun se vrši po vertikalnoj projekciji. Moguće je koristiti istu skelu s uličnog pročelja na dvorišnom pročelju uz nadogradnju u visni. Radi izvedbe sidrenja uglova dovoljno je samo metar dužine oko mjesta ugradnje.</t>
  </si>
  <si>
    <t>sjeverno pročelje (1m')</t>
  </si>
  <si>
    <t>južno pročelje (1m')</t>
  </si>
  <si>
    <t>Dobava, postava, skidanje i otprema tunelske skele- prolaza za pješake, izrađenog od bešavnih cijevi i potrebnih spojnih elemenata, sa svim potrebnim ukrućenjima i sidrenjima. Pokrov tunela izraditi od mosnica položenih jedne do druge, a preko njih postaviti bitumensku ljepenku s preklopom minimalno 10 cm ili alternativno PVC foliju. Prema ulici izvesti ogradu tunela od pune, glatke oplate visine 1,0-1,2 m, u svrhu zaštita pješaka od prometa u kretanju. Nakon postave skele potrebno je izvesti svu signalizaciju (rasvjeta, putokazi i sl.) kako to nalažu postojeći HTZ propisi. Izvođač radova dužan je u nivou pločnika izvesti ograđeni prostor za odlaganje potrebnih materijala, a u skladu s rješenjem o zauzimanju javno-prometne površine, što je uključeno u cijenu skele. Prije izvedbe skele izvođač je dužan izraditi projekt skele što je u cijeni stavke. Visina minimalno 3 m. Radi izvedbe sidrenja uglova dovoljno je samo metar dužine oko mjesta ugradnje</t>
  </si>
  <si>
    <t>sjeverno pročelje (ulica Pavla Hatza) (1,0m')</t>
  </si>
  <si>
    <t>Skidanje podne obloge (kamene ploče) i daščane oplate na podu potkrovlja. Pretpostavljena debljina slojeva iznosi 5cm obloga, 2x daščana oplata 2,4 cm. Uklonjene slojeve deponirati na odgovarajuću deponiju za građevinski materijal do 20km od gradilišta. Obračun po m2. U stavku ulazi uklanjanje, utovar, prijevoz i deponiranje. U stavku uključiti sve potrebne materijale, rad i opremu za izvedbu do potpune gotovosti.</t>
  </si>
  <si>
    <t>pod potkrovlja</t>
  </si>
  <si>
    <t>Pažljivo ručno obijanje trošne žbuke pretpostavljene debljine 5 cm. Pretpostavljeni slojevi su prema starom načinu izvedbe drvenog grednika, žbuka i trstika. Uklonjenu žbuku deponirati na odgovarajuću deponiju za građevinski materijal do 20 km od gradilišta. Obračun po m3. U stavku ulazi uklanjanje, utovar, prijevoz i deponiranje. U stavku uključiti sve potrebne materijale, rad i opremu za izvedbu do potpune gotovosti.</t>
  </si>
  <si>
    <t>Pažljivo skidanje postojeće oplate ispod drevenih grednika nakon skidanja žbuke. Pretpostavljena debljina je jedne oplate, 24 mm.  Uklonjenu oplatu deponirati na odgovarajuću deponiju za građevinski materijal do 20 km od gradilišta. Obračun po m2. U stavku ulazi uklanjanje, utovar, prijevoz i deponiranje. U stavku uključiti sve potrebne materijale, rad i opremu za izvedbu do potpune gotovosti.</t>
  </si>
  <si>
    <t>Pažljivo ručno obijanje trošne žbuke pretpostavljene debljine 5 cm. Pretpostavljeni slojevi su prema starom načinu izvedbe drvenog grednika, žbuka i trstika. Uklonjenu žbuku deponirati na odgovarajuću deponiju za građevinski materijal do 20 km od gradilišta. Obračun po m3.</t>
  </si>
  <si>
    <t>ulična zgrada</t>
  </si>
  <si>
    <t>strop prizemlja (partera)</t>
  </si>
  <si>
    <t>strop prvog kata</t>
  </si>
  <si>
    <t>dvorišna zgrada</t>
  </si>
  <si>
    <t>strop mezzanina</t>
  </si>
  <si>
    <t>strop drugog kata</t>
  </si>
  <si>
    <t xml:space="preserve">Pažljivo ručno obijanje trošne žbuke debljine 2,5-4 cm s definiranih ravnih ploha obodnih zidova soba do čiste, ravne, čvrste i suhe podloge.  Ziđe je od opeke.  Utovar, odvoz i istovar na lokaciju  udaljenu do 10 km. Obračun po m3. </t>
  </si>
  <si>
    <t>podrum dvorišna zgrada</t>
  </si>
  <si>
    <t>prizemlje dvorišna zgrada</t>
  </si>
  <si>
    <t>Demontaža, razgradnja pregradnog zida od opeke normalnog formata debljine cca 30cm. Rad se izvodi ručnom razgradnjom uz upotrebu ručnog štemanja zida. Obračun po m3. Cijenom treba obuhvatiti kompletan rad. Koeficijent rastresitosti 1,3.</t>
  </si>
  <si>
    <t>istočni zabat dvorišne zgrade</t>
  </si>
  <si>
    <t>zapadni zabat dvorišne zgrade</t>
  </si>
  <si>
    <t>Lokalno ojačanje zidova</t>
  </si>
  <si>
    <t>pregradni zid dvorišnih stanova,dvostrano, sve etaže</t>
  </si>
  <si>
    <t>pregradni zid uličnih stanova,dvostrano, prvi i drugi kat</t>
  </si>
  <si>
    <t>Sidrenje uglova</t>
  </si>
  <si>
    <t>Pažljivo ručno obijanje trošne žbuke i obloge vanjskih zidova na mjestima sidrenja, debljine 2,5-4 cm s definiranih ravnih ploha obodnih zidova soba do čiste, ravne, čvrste i suhe podloge.  Pri uklanjanju žbuke na vanjskoj strani zida voditi brigu o svim profilacijama u zidu i oko otvora te postupati u skladu s uputama konzervatorskog zavoda. Ziđe pročelja je od opeke. Nakon obijanja žbuke zid očistiti čeličnim četkama, a reške skobama do dubine od 2 cm. Potom cijelu površinu otprašiti i isprati vodom pod tlakom. Utovar, odvoz i istovar na lokaciju  udaljenu do 10 km. Obračun po m2.</t>
  </si>
  <si>
    <t>0,5x0,50 m</t>
  </si>
  <si>
    <t>Podvlake</t>
  </si>
  <si>
    <t>Demontaža, razgradnja pregradnog zida od opeke normalnog formata debljine cca 20-30cm. Rad se izvodi ručnom razgradnjom uz upotrebu ručnog štemanja zida. Obračun po m3. Cijenom treba obuhvatiti kompletan rad. Koeficijent rastresitosti 1,3.</t>
  </si>
  <si>
    <t>podvlake dvorišne zgrade, 3kom, 0,4x0,4x0,3m</t>
  </si>
  <si>
    <t>podvlake ulične zgrade, 3kom, 0,4x0,4x0,2m</t>
  </si>
  <si>
    <t>Dobava i izvedba armirano betonskog okvira zabatnih zidova  betonom C25/30, ,granulirani agregat. Oplata glatka.  Beton je potrebno kod ugradbe vibrirati, da nestanu gnijezda (segregirani dio). Segregirani dio izvođač snosi popravak na svoj trošak. Sva eventualna potrebna podupiranja i njega betona u periodu od 20 dana su u cijeni stavke. Obračun po m3. Cijenom treba obuhvatiti kompletan rad.</t>
  </si>
  <si>
    <t>Istočni zabatni zid dvorišta</t>
  </si>
  <si>
    <t>Dobava i izvedba armirano betonske spregnute tlačne ploče betonom C25/30, debljine 8 cm, granulirani agregat. Oplata glatka, ostaje ispod tlačne ploče. Ploča se betonira i spreže s drvenim grednicima poda prizemlja. Spojna sredstva je armaturna šipka Ø16, kvalitete čelika B500B,u epoxy ljepilu na razmaku od 15cm u predbušenim rupama u grednicima. Razmak u  sredini raspona postaviti na 20 cm udaljenosti. Šipka je duljine 16 cm od toga je 8 cm unutar grednika, ostatak prolazi kroz oplatu u betonsku ploču. Armatura tlačne ploče je Q188. Beton je potrebno kod ugradbe vibrirati, da nestanu gnijezda (segregirani dio). Segregaciju sanira izvođač o svom trošku.
Prije izvedbe izvršiti će se ugradnja vijaka za sprezanje ab ploče sa drvenim grednicima. Sva eventualna potrebna podupiranja i njega betona u periodu od 20 dana su u cijeni stavke. Obračun po m3. Cijenom treba obuhvatiti kompletan rad. Spojna sredstva su pretpostavljene količine, jer se ne zna točan broj grednika.</t>
  </si>
  <si>
    <t>mreža Q188 - 3,06 kg/m2</t>
  </si>
  <si>
    <t xml:space="preserve">spojna sredstva Ø16, n =1456 kom, L=16 cm </t>
  </si>
  <si>
    <t>Ø12, L=50 cm, n=20</t>
  </si>
  <si>
    <r>
      <t xml:space="preserve">Dobava i ugradnja </t>
    </r>
    <r>
      <rPr>
        <b/>
        <sz val="8"/>
        <rFont val="Arial"/>
        <family val="2"/>
      </rPr>
      <t>sidara za povezivanje</t>
    </r>
    <r>
      <rPr>
        <sz val="8"/>
        <rFont val="Arial"/>
        <family val="2"/>
      </rPr>
      <t xml:space="preserve"> tlačne ploče s postojećim zidovima. Sidra se izvode iz betonskog rebrastog čelika B500B promjera Ø14mm, dužine od 100 cm do 120 cm i ugrađuju se na međusobnom razmaku od 50 cm (prema skicama). Uključivo bušenje rupa promjera do Ø20 i dužine 35 cm u zidovima od pune opeke i ugradnja utiskivanjem sidara u iste s odgovarajućim ekspanzivni mortom. Sidra se ugrađuju prije ugradnje armature tlačne ploče i betoniranja iste. U cijenu uključen sav potrebni materijal. </t>
    </r>
  </si>
  <si>
    <t>Ø14; L = 100 cm, n = 112 kom</t>
  </si>
  <si>
    <t>Sanacija pukotina</t>
  </si>
  <si>
    <t>Zidanje novih zidova</t>
  </si>
  <si>
    <t xml:space="preserve">Dobava i zidanje unutarnjeg pregradnog zida na prvom katu od Porotherm opeke debljine 30cm i tankoslojnim mortom minimalne marke M10 kvalitete morta tipa B. Prvi red blokova potrebno je postaviti na idealno ravan u oba smjera sloj cemetnog morta 1:2 debljine 2-5cm ovisno o točnosti izvedene  podloge. Prilikom zidanja nije dozvoljeno preklapanje vertikalnih sljubnica. Min. razmak između vertikalnih sljubnica dva susjedna reda smije biti 10cm. U cijeni je sav rad i materijal po uputi proizvođača do potpune gotovosti. Cijenom treba obuhvatiti kompletan rad. </t>
  </si>
  <si>
    <t>Nabava materijala i nanošenje završnog sloja na vanjske fasadne zidove silikatne žbuke zrna debljine do 2 mm uz prethodno premazivanje zidova silikatnom kontakt podlogom.  Završni sloj izvesti u zrnatosti i obradi poput izvorne, po nalogu konzervatorskog nadzora, sukladno zonama u kojima se nanosi.</t>
  </si>
  <si>
    <t>Dobava i ugradnja ojačanja na uglu vanjskih zidova u obliku sidara od armaturne šipke Φ22 dužine 100 cm. U cijenu je uključena izvedba ležaja dimenzija min. 15x15 cm i dubine cca 5 cm, bušenje rupe duljine 100-110 cm, injektiranje rupe epoksidnim ljepilom nakon ugradnje šipke, postavljanje čelične pločice 100x100x8 mm sa zatezanjem matice nakon stvrdnjavanja epoksida te zatvaranje ležajne rupe produžnim mortom. Na jednom uglu 3 komada usidriti okomito na nosivi zid, a druga 3 komada pod kutem kao u nacrtima. Obračun po kom.</t>
  </si>
  <si>
    <t>Žbukanje ravnih dijelova pročelja (glatke površine) grubom i finom žbukom debljine 3 -5 cm.  Sastav žbuke, zrnatost i obrada prema nalazu konzervatorskog istraživanja i nalogu konzervatorskog nadzora. Pripremljena podloga prema uputama iz prethodne stavke obrađuje se odgovarajućim špricom 1-3 dana prije nanošenja lagane podložne vapnenocementne žbuke. Produžna lagana žbuka (gustoća 1000 kg/m³, tlačna čvrstoća 1,5-5,0 N/mm², koeficijent paropropusnosti μ≤ 20 (prema HRN EN 1015-19), Toplinska provodljivost, λ= 0,27 W/mK (prema HRN EN 1745)) nanosi se u sloju debljine 1,5-2,0 cm, kao postojeća s izradom potrebnih profilacija. Treba je zaravnati po uputi proizvođača ovisno o završnoj obradi, ali ne i zaribavati ili zaglađivati, kako bi završni sloj žbuke dobro prianjao. Prije nanošenja završnog sloja dobro očvrsla i osušena (7 dana sušenja / 1 cm debljine žbuke) podloga se natapa vodom razrijeđenim odgovarajućim temeljnim premazom. Površina žbuke mora biti potpuno ravna. Kvalitetu žbuke izvođač dokazuje stručnim nalazom ovlaštene ustanove, a uključeno je u cijenu stavke. U cijenu stavke uključen je sav potreban rad, materijal, faktori i transport.</t>
  </si>
  <si>
    <t>sidrenje uglova</t>
  </si>
  <si>
    <t>čelični flah b/h=80/8 mm, L=1,00m, S235, n=12</t>
  </si>
  <si>
    <t>Nabava materijala, priprema i žbukanje unutarnjih površina stropova s kojih je uklonjena žbuka i trstika za potrebe izrade ojačanja drvenih grednika međukatnih konstrukcija. Na očišćene stropove nanosi se cementni špric ojačan pocinčanom rabic mrežicom po cijeloj površini, a nakon 24 sata nanosi se podložna cementno vapnena žbuka u debljini od 20mm. Na sudarima s postojećom zdravom žbukom izvesti nosače žbuke. Na podložnu žbuku nanosi se fina žbuka u debljini od 3mm. Spojevi s postojećom dobrom žbukom se rabiciraju dodatno. Izrada u svemu prema uputama proizvođača, uključujući pripremu podloge, primjenu i njegu sustava. Radna skela uključena u cijenu. Obračun po m2.</t>
  </si>
  <si>
    <t xml:space="preserve">Nakon izvedbe ležaja i postave čeličnih greda zapuniti rupu mortom i zagladiti na vanjskoj strani zida. Može se i odštemani materijal iskoristiti za zapunjivanje rupe, uz obavezno zaglađivanje mortom na vanjskoj plohi. U cijenu uključiti sve potrebno do izvedbe do potpune gotovosti. Za krakove je potrebno se prilagoditi na licu mjesta, greda ide okomito na smjer kraka stubišta, te treba pod kutem i izvesti ležaj. Grede za zamjenu greda ispod podesta izvesti u oba zida stubišta i srednjeg zida stubišta. </t>
  </si>
  <si>
    <t xml:space="preserve">Žbukanje ravnih dijelova pročelja (glatke površine) grubom i finom žbukom debljine 3 -5 cm i rabiciranjem. Za rabiciranje koristiti staklenu mrežicu 4x4mm visoke vlačne čvrstoće.  Sastav žbuke, zrnatost i obrada prema nalazu konzervatorskog istraživanja i nalogu konzervatorskog nadzora. Pripremljena podloga prema uputama iz prethodne stavke obrađuje se odgovarajućim špricom 1-3 dana prije nanošenja lagane podložne vapnenocementne žbuke. Produžna lagana žbuka (gustoća 1000 kg/m³, tlačna čvrstoća 1,5-5,0 N/mm², koeficijent paropropusnosti μ≤ 20 (prema HRN EN 1015-19), Toplinska provodljivost, λ= 0,27 W/mK (prema HRN EN 1745)) nanosi se u sloju debljine 1,5-2,0 cm, kao postojeća s izradom potrebnih profilacija. Treba je zaravnati po uputi proizvođača ovisno o završnoj obradi, ali ne i zaribavati ili zaglađivati, kako bi završni sloj žbuke dobro prianjao. Prije nanošenja završnog sloja dobro očvrsla i osušena (7 dana sušenja / 1 cm debljine žbuke) podloga se natapa vodom razrijeđenim odgovarajućim temeljnim premazom. . Površina žbuke mora biti potpuno ravna. Kvalitetu žbuke izvođač dokazuje stručnim nalazom ovlaštene ustanove, a uključeno je u cijenu stavke. U cijenu stavke uključen je sav potreban rad, materijal, faktori i transport. Žbukanje i rabiciranje napraviti nakon izgradnje novog fasadnog zida u dvorištu kako bi se povezali s rabicom. </t>
  </si>
  <si>
    <t>istočno pročelje (12m')</t>
  </si>
  <si>
    <t>zapadno pročelje (12m')</t>
  </si>
  <si>
    <t>17.</t>
  </si>
  <si>
    <t>Zapadni zabatni zid dvorišta</t>
  </si>
  <si>
    <r>
      <t>Dobava i izvedba</t>
    </r>
    <r>
      <rPr>
        <b/>
        <sz val="8"/>
        <rFont val="Arial"/>
        <family val="2"/>
      </rPr>
      <t xml:space="preserve"> vertikalnog  i horizontalnog sidrenja zapadnog zabatnog zida u dvorišnoj zgradi.</t>
    </r>
    <r>
      <rPr>
        <sz val="8"/>
        <rFont val="Arial"/>
        <family val="2"/>
      </rPr>
      <t xml:space="preserve"> Vertikalno sidrenje armaturnim šipkama Ø12, duljine L=60 cm i n=48 komada. Sidriti prema projektu, 40 cm u postojeći zid prizemlja + 20 cm ostaviti prije betoniranja serklaža. Horizontalno sidrenje po etažama u nosive zidove dvorišnog dijela 30 cm u zidove i 20 cm u beton. Armaturne šipke Ø12, duljine L=50 cm i n=20 komada. Armirati na razmak prema projektu i na mjestima prema projektu. Prvo je potrebno rupu izbušiti, ispuhati i očistiti rupu, te injektirati epoksidnim ljepilom rupu prije ugradnje sidra. U stavku uključiti sve potrebne radove, materijale i opreme za izvedbu do potpune gotovosti.</t>
    </r>
  </si>
  <si>
    <t>Ø12, L=60 cm, n=48</t>
  </si>
  <si>
    <t>Ø12, L=60 cm, n=72</t>
  </si>
  <si>
    <r>
      <t>Dobava i izvedba</t>
    </r>
    <r>
      <rPr>
        <b/>
        <sz val="8"/>
        <rFont val="Arial"/>
        <family val="2"/>
      </rPr>
      <t xml:space="preserve"> vertikalnog  i horizontalnog sidrenja istočnog zabatnog zida u dvorišnoj zgradi.</t>
    </r>
    <r>
      <rPr>
        <sz val="8"/>
        <rFont val="Arial"/>
        <family val="2"/>
      </rPr>
      <t xml:space="preserve"> Vertikalno sidrenje armaturnim šipkama Ø12, duljine L=60 cm i n=72 komada. Sidriti prema projektu, 40 cm u postojeći zid prizemlja + 20 cm ostaviti prije betoniranja serklaža. Horizontalno sidrenje po etažama u nosive zidove dvorišnog dijela 30 cm u zidove i 20 cm u beton. Armaturne šipke Ø12, duljine L=50 cm i n=20 komada. Armirati na razmak prema projektu i na mjestima prema projektu. Prvo je potrebno rupu izbušiti, ispuhati i očistiti rupu, te injektirati epoksidnim ljepilom rupu prije ugradnje sidra. U stavku uključiti sve potrebne radove, materijale i opreme za izvedbu do potpune gotovosti.</t>
    </r>
  </si>
  <si>
    <t>vanjska pukotina dvorišne zgrade</t>
  </si>
  <si>
    <t>zapadni zabatni zid dvorišta</t>
  </si>
  <si>
    <t>istočni zabatni zid dvorišta</t>
  </si>
  <si>
    <t>Žbukanje zidova dvokomponentnim mortom u dva sloja. Oba sloja nanose se u debljini 1 do 3cm. Između dva sloja staviti rabic pletivo. U stavku uključiti sav rad, materijal i opremu za rad do potpune gotovosti.</t>
  </si>
  <si>
    <t>podvlake dvorišna zgrada, 0,15x0,30m</t>
  </si>
  <si>
    <t>podvlake ulična zgrada, 0,15x0,20m</t>
  </si>
  <si>
    <t>Ojačanje međukatnih konsturkcija</t>
  </si>
  <si>
    <t>Dobava, montaža i izvedba nove daščane oplate za izvedbu rasterećenja međukatne konstrukcije prvog kata iznad kolnog prolaza. Drvena oplata su daske visine 24mm od punog drva. Nakon uklonjenih slojeva postaviti na grednike sloj daščane oplate okomito na smjer grednika. Drugi sloj postaviti paralelno s smjerom grednika, odnosno okomito na prvi sloj. Spoj daščane oplate i drvenih grednika osiguran je vijcima za drvo 10x100mm.</t>
  </si>
  <si>
    <t>strop prizemlja (partera) - oplata d=24mm, C24</t>
  </si>
  <si>
    <t>strop prvog kata - oplata d=24mm, C24</t>
  </si>
  <si>
    <t>strop mezzanina - oplata d=24mm, C24</t>
  </si>
  <si>
    <t>strop drugog kata - oplata d=24mm, C24</t>
  </si>
  <si>
    <t>čavli s navojem 4x40 mm, n=200</t>
  </si>
  <si>
    <t>čavli s navojem 4x40 mm, n=350</t>
  </si>
  <si>
    <t>06.</t>
  </si>
  <si>
    <t>07.</t>
  </si>
  <si>
    <t>08.</t>
  </si>
  <si>
    <t>09.</t>
  </si>
  <si>
    <t>čelični flah b/h=80/8 mm, L=1,00m, S235, n=8</t>
  </si>
  <si>
    <t>sidra fi16, L=40 cm, n=68</t>
  </si>
  <si>
    <t>vijci M12/70, kv. 5.8. , n=272</t>
  </si>
  <si>
    <t>čelični flah b/h=80/8 mm, L=1,40m, S235, n=64</t>
  </si>
  <si>
    <t>sidra fi16, L=40 cm, n=72</t>
  </si>
  <si>
    <t>vijci M12/70, kv. 5.8. , n=288</t>
  </si>
  <si>
    <t>prizemlje ulična zgrada</t>
  </si>
  <si>
    <t>prvi kat ulična zgrada</t>
  </si>
  <si>
    <t>prizemlje/parter dvorišna zgrada</t>
  </si>
  <si>
    <t>čelični flah b/h=80/8 mm, L=1,40m, S235, n=72</t>
  </si>
  <si>
    <t>čelični flah b/h=80/8 mm, L=1,00m, S235, n=18</t>
  </si>
  <si>
    <t>poluetaža/mezzanin dvorišna zgrada</t>
  </si>
  <si>
    <t>sidra fi16, L=40 cm, n=76</t>
  </si>
  <si>
    <t>vijci M12/70, kv. 5.8. , n=304</t>
  </si>
  <si>
    <t>prvi kat dvorišna zgrada</t>
  </si>
  <si>
    <t>drugi kat dvorišna zgrada</t>
  </si>
  <si>
    <r>
      <t xml:space="preserve">Nabava, izrada i montaža čeličnih profila HEA 160 za ojačanje postojećih greda, nosača zidova u dvorišnoj i uličnoj zgradi. U prethodno izrađene posteljice postaviti grede. Na gredama je prema detalju iz grafičkih priloga zavarena armaturna šipka. Šipka </t>
    </r>
    <r>
      <rPr>
        <sz val="8"/>
        <rFont val="Calibri"/>
        <family val="2"/>
      </rPr>
      <t>Φ</t>
    </r>
    <r>
      <rPr>
        <sz val="8"/>
        <rFont val="Arial"/>
        <family val="2"/>
      </rPr>
      <t>12 je usidrena u zid i naknadno zavarena za čeličnu gredu. Čelični profili moraju biti kvaltitete čelika S235. Nakon sidrenja potrebno  je premazati grede temeljnom bojom za metal. U stavku uključiti sve potrebno, materijali, rad, oprema i alat za izvedbu do potpune gotovosti.</t>
    </r>
  </si>
  <si>
    <t>dvorišna zgrada, HEA 160, L=2,20 m, n=3 kom</t>
  </si>
  <si>
    <t>ulična zgrada, HEA 160, L=2,20 m, n=3 kom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</si>
</sst>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kn&quot;_-;\-* #,##0.00\ &quot;kn&quot;_-;_-* &quot;-&quot;??\ &quot;kn&quot;_-;_-@_-"/>
    <numFmt numFmtId="164" formatCode="_-* #,##0.00\ _k_n_-;\-* #,##0.00\ _k_n_-;_-* &quot;-&quot;??\ _k_n_-;_-@_-"/>
    <numFmt numFmtId="165" formatCode="#,##0.00_ ;[Red]\-#,##0.00\ "/>
    <numFmt numFmtId="166" formatCode="#,##0.00\ &quot;kn&quot;"/>
    <numFmt numFmtId="167" formatCode="_-* #,##0.00\ [$€-1]_-;\-* #,##0.00\ [$€-1]_-;_-* &quot;-&quot;??\ [$€-1]_-;_-@_-"/>
    <numFmt numFmtId="168" formatCode="_-* #,##0.00\ &quot;kn&quot;_-;\-* #,##0.00\ &quot;kn&quot;_-;_-* &quot;-&quot;??\ &quot;kn&quot;_-;_-@"/>
  </numFmts>
  <fonts count="37">
    <font>
      <sz val="12"/>
      <name val="Arial CE"/>
      <charset val="238"/>
    </font>
    <font>
      <sz val="11"/>
      <color theme="1"/>
      <name val="Calibri"/>
      <family val="2"/>
      <charset val="238"/>
      <scheme val="minor"/>
    </font>
    <font>
      <sz val="11"/>
      <name val="Arial"/>
      <family val="2"/>
    </font>
    <font>
      <sz val="10"/>
      <name val="Arial"/>
      <family val="2"/>
      <charset val="238"/>
    </font>
    <font>
      <sz val="10"/>
      <name val="Arial"/>
      <family val="2"/>
    </font>
    <font>
      <sz val="10"/>
      <name val="Helv"/>
    </font>
    <font>
      <sz val="10"/>
      <name val="HRHelvetica"/>
    </font>
    <font>
      <sz val="12"/>
      <name val="Helv"/>
    </font>
    <font>
      <sz val="10"/>
      <name val="Arial Narrow"/>
      <family val="2"/>
      <charset val="238"/>
    </font>
    <font>
      <b/>
      <sz val="11"/>
      <name val="Arial Narrow"/>
      <family val="2"/>
      <charset val="238"/>
    </font>
    <font>
      <b/>
      <sz val="10"/>
      <name val="Arial Narrow"/>
      <family val="2"/>
      <charset val="238"/>
    </font>
    <font>
      <sz val="10"/>
      <color indexed="10"/>
      <name val="Arial Narrow"/>
      <family val="2"/>
      <charset val="238"/>
    </font>
    <font>
      <sz val="10"/>
      <color theme="1"/>
      <name val="Arial Narrow"/>
      <family val="2"/>
      <charset val="238"/>
    </font>
    <font>
      <sz val="10"/>
      <color theme="7"/>
      <name val="Arial Narrow"/>
      <family val="2"/>
      <charset val="238"/>
    </font>
    <font>
      <sz val="10"/>
      <color theme="5"/>
      <name val="Arial Narrow"/>
      <family val="2"/>
      <charset val="238"/>
    </font>
    <font>
      <b/>
      <sz val="12"/>
      <name val="Arial Narrow"/>
      <family val="2"/>
      <charset val="238"/>
    </font>
    <font>
      <sz val="11"/>
      <color rgb="FF9C0006"/>
      <name val="Times New Roman"/>
      <family val="2"/>
      <charset val="238"/>
    </font>
    <font>
      <sz val="12"/>
      <name val="Arial Narrow"/>
      <family val="2"/>
      <charset val="238"/>
    </font>
    <font>
      <b/>
      <sz val="10"/>
      <name val="Arial Narrow"/>
      <family val="2"/>
    </font>
    <font>
      <sz val="10"/>
      <name val="Arial Narrow"/>
      <family val="2"/>
    </font>
    <font>
      <sz val="12"/>
      <color rgb="FF000000"/>
      <name val="Arial ce"/>
    </font>
    <font>
      <u/>
      <sz val="10"/>
      <name val="Arial Narrow"/>
      <family val="2"/>
    </font>
    <font>
      <sz val="10"/>
      <color rgb="FF000000"/>
      <name val="Arial Narrow"/>
      <family val="2"/>
    </font>
    <font>
      <vertAlign val="superscript"/>
      <sz val="10"/>
      <name val="Arial Narrow"/>
      <family val="2"/>
    </font>
    <font>
      <sz val="8"/>
      <name val="Arial"/>
      <family val="2"/>
    </font>
    <font>
      <vertAlign val="superscript"/>
      <sz val="8"/>
      <name val="Arial"/>
      <family val="2"/>
    </font>
    <font>
      <b/>
      <sz val="8"/>
      <name val="Arial"/>
      <family val="2"/>
    </font>
    <font>
      <sz val="14"/>
      <name val="Arial"/>
      <family val="2"/>
    </font>
    <font>
      <sz val="8"/>
      <color rgb="FF000000"/>
      <name val="Arial"/>
      <family val="2"/>
    </font>
    <font>
      <sz val="8"/>
      <color rgb="FFFF0000"/>
      <name val="Arial"/>
      <family val="2"/>
    </font>
    <font>
      <sz val="8"/>
      <color theme="4"/>
      <name val="Arial"/>
      <family val="2"/>
    </font>
    <font>
      <b/>
      <sz val="10"/>
      <name val="Arial"/>
      <family val="2"/>
    </font>
    <font>
      <b/>
      <sz val="8"/>
      <color rgb="FFFF0000"/>
      <name val="Arial"/>
      <family val="2"/>
    </font>
    <font>
      <b/>
      <sz val="8"/>
      <color theme="1"/>
      <name val="Arial"/>
      <family val="2"/>
    </font>
    <font>
      <b/>
      <sz val="8"/>
      <color indexed="10"/>
      <name val="Arial"/>
      <family val="2"/>
    </font>
    <font>
      <sz val="6"/>
      <name val="Arial"/>
      <family val="2"/>
    </font>
    <font>
      <sz val="8"/>
      <name val="Calibri"/>
      <family val="2"/>
    </font>
  </fonts>
  <fills count="3">
    <fill>
      <patternFill patternType="none"/>
    </fill>
    <fill>
      <patternFill patternType="gray125"/>
    </fill>
    <fill>
      <patternFill patternType="solid">
        <fgColor rgb="FFFFC7CE"/>
      </patternFill>
    </fill>
  </fills>
  <borders count="15">
    <border>
      <left/>
      <right/>
      <top/>
      <bottom/>
      <diagonal/>
    </border>
    <border>
      <left style="thin">
        <color indexed="8"/>
      </left>
      <right style="thin">
        <color indexed="8"/>
      </right>
      <top/>
      <bottom/>
      <diagonal/>
    </border>
    <border>
      <left/>
      <right/>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hair">
        <color indexed="64"/>
      </bottom>
      <diagonal/>
    </border>
    <border>
      <left/>
      <right/>
      <top/>
      <bottom style="medium">
        <color indexed="64"/>
      </bottom>
      <diagonal/>
    </border>
    <border>
      <left/>
      <right/>
      <top style="double">
        <color indexed="64"/>
      </top>
      <bottom/>
      <diagonal/>
    </border>
    <border>
      <left/>
      <right/>
      <top/>
      <bottom style="thin">
        <color indexed="64"/>
      </bottom>
      <diagonal/>
    </border>
    <border>
      <left/>
      <right/>
      <top style="thin">
        <color indexed="64"/>
      </top>
      <bottom style="thin">
        <color indexed="64"/>
      </bottom>
      <diagonal/>
    </border>
    <border>
      <left/>
      <right/>
      <top style="hair">
        <color indexed="64"/>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s>
  <cellStyleXfs count="24">
    <xf numFmtId="0" fontId="0" fillId="0" borderId="0"/>
    <xf numFmtId="164" fontId="4" fillId="0" borderId="0" applyFont="0" applyFill="0" applyBorder="0" applyAlignment="0" applyProtection="0"/>
    <xf numFmtId="0" fontId="7" fillId="0" borderId="1"/>
    <xf numFmtId="0" fontId="4" fillId="0" borderId="0"/>
    <xf numFmtId="0" fontId="3" fillId="0" borderId="0"/>
    <xf numFmtId="0" fontId="4"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6" fillId="0" borderId="0"/>
    <xf numFmtId="0" fontId="5" fillId="0" borderId="0"/>
    <xf numFmtId="0" fontId="2" fillId="0" borderId="0"/>
    <xf numFmtId="0" fontId="16" fillId="2" borderId="0" applyNumberFormat="0" applyBorder="0" applyAlignment="0" applyProtection="0"/>
    <xf numFmtId="0" fontId="4" fillId="0" borderId="0"/>
    <xf numFmtId="0" fontId="1" fillId="0" borderId="0"/>
    <xf numFmtId="0" fontId="20" fillId="0" borderId="0"/>
  </cellStyleXfs>
  <cellXfs count="344">
    <xf numFmtId="0" fontId="0" fillId="0" borderId="0" xfId="0"/>
    <xf numFmtId="0" fontId="8" fillId="0" borderId="0" xfId="0" applyFont="1" applyFill="1" applyBorder="1"/>
    <xf numFmtId="0" fontId="10" fillId="0" borderId="0" xfId="0" applyFont="1" applyFill="1" applyBorder="1" applyAlignment="1">
      <alignment horizontal="left" vertical="top"/>
    </xf>
    <xf numFmtId="165" fontId="8" fillId="0" borderId="0" xfId="0" applyNumberFormat="1" applyFont="1" applyFill="1" applyBorder="1"/>
    <xf numFmtId="0" fontId="8" fillId="0" borderId="0" xfId="0" applyFont="1" applyFill="1"/>
    <xf numFmtId="0" fontId="8" fillId="0" borderId="0" xfId="0" applyFont="1" applyFill="1" applyAlignment="1">
      <alignment horizontal="center"/>
    </xf>
    <xf numFmtId="0" fontId="8" fillId="0" borderId="0" xfId="0" applyFont="1" applyFill="1" applyAlignment="1">
      <alignment horizontal="right"/>
    </xf>
    <xf numFmtId="167" fontId="8" fillId="0" borderId="0" xfId="0" applyNumberFormat="1" applyFont="1" applyFill="1"/>
    <xf numFmtId="0" fontId="8" fillId="0" borderId="0" xfId="0" quotePrefix="1" applyFont="1" applyFill="1"/>
    <xf numFmtId="0" fontId="10" fillId="0" borderId="0" xfId="0" applyFont="1" applyFill="1" applyAlignment="1">
      <alignment horizontal="justify" vertical="justify"/>
    </xf>
    <xf numFmtId="0" fontId="8" fillId="0" borderId="0" xfId="0" applyFont="1" applyFill="1" applyAlignment="1">
      <alignment horizontal="justify" vertical="justify"/>
    </xf>
    <xf numFmtId="165" fontId="8" fillId="0" borderId="0" xfId="0" applyNumberFormat="1" applyFont="1" applyFill="1" applyAlignment="1">
      <alignment horizontal="justify" vertical="justify"/>
    </xf>
    <xf numFmtId="166" fontId="8" fillId="0" borderId="0" xfId="0" applyNumberFormat="1" applyFont="1" applyFill="1" applyAlignment="1">
      <alignment horizontal="justify" vertical="justify"/>
    </xf>
    <xf numFmtId="44" fontId="8" fillId="0" borderId="0" xfId="0" applyNumberFormat="1" applyFont="1" applyFill="1" applyAlignment="1">
      <alignment horizontal="justify" vertical="justify"/>
    </xf>
    <xf numFmtId="2" fontId="10" fillId="0" borderId="0" xfId="0" applyNumberFormat="1" applyFont="1" applyFill="1" applyAlignment="1">
      <alignment horizontal="justify" vertical="justify"/>
    </xf>
    <xf numFmtId="0" fontId="9" fillId="0" borderId="0" xfId="15" applyFont="1" applyBorder="1" applyAlignment="1">
      <alignment horizontal="justify" vertical="justify" wrapText="1"/>
    </xf>
    <xf numFmtId="0" fontId="9" fillId="0" borderId="0" xfId="15" applyFont="1" applyAlignment="1">
      <alignment horizontal="justify" vertical="justify" wrapText="1"/>
    </xf>
    <xf numFmtId="0" fontId="10" fillId="0" borderId="0" xfId="15" applyFont="1" applyAlignment="1">
      <alignment horizontal="justify" vertical="justify" wrapText="1"/>
    </xf>
    <xf numFmtId="0" fontId="8" fillId="0" borderId="0" xfId="15" applyFont="1" applyAlignment="1">
      <alignment horizontal="justify" vertical="justify" wrapText="1"/>
    </xf>
    <xf numFmtId="0" fontId="8" fillId="0" borderId="0" xfId="15" applyFont="1" applyAlignment="1">
      <alignment horizontal="justify" vertical="justify"/>
    </xf>
    <xf numFmtId="0" fontId="8" fillId="0" borderId="0" xfId="0" applyFont="1" applyAlignment="1">
      <alignment horizontal="justify" vertical="justify"/>
    </xf>
    <xf numFmtId="0" fontId="10" fillId="0" borderId="0" xfId="0" quotePrefix="1" applyFont="1" applyFill="1" applyAlignment="1">
      <alignment horizontal="justify" vertical="justify"/>
    </xf>
    <xf numFmtId="2" fontId="10" fillId="0" borderId="0" xfId="0" applyNumberFormat="1" applyFont="1" applyAlignment="1">
      <alignment horizontal="justify" vertical="justify"/>
    </xf>
    <xf numFmtId="0" fontId="8" fillId="0" borderId="0" xfId="0" quotePrefix="1" applyFont="1" applyAlignment="1">
      <alignment horizontal="justify" vertical="justify" wrapText="1"/>
    </xf>
    <xf numFmtId="165" fontId="8" fillId="0" borderId="0" xfId="0" applyNumberFormat="1" applyFont="1" applyAlignment="1">
      <alignment horizontal="justify" vertical="justify"/>
    </xf>
    <xf numFmtId="166" fontId="8" fillId="0" borderId="0" xfId="0" applyNumberFormat="1" applyFont="1" applyAlignment="1">
      <alignment horizontal="justify" vertical="justify"/>
    </xf>
    <xf numFmtId="44" fontId="8" fillId="0" borderId="0" xfId="0" applyNumberFormat="1" applyFont="1" applyAlignment="1">
      <alignment horizontal="justify" vertical="justify"/>
    </xf>
    <xf numFmtId="0" fontId="12" fillId="0" borderId="0" xfId="0" applyFont="1" applyAlignment="1" applyProtection="1">
      <alignment horizontal="justify" vertical="justify" wrapText="1"/>
      <protection locked="0"/>
    </xf>
    <xf numFmtId="0" fontId="8" fillId="0" borderId="0" xfId="0" applyFont="1" applyAlignment="1" applyProtection="1">
      <alignment horizontal="justify" vertical="justify" wrapText="1"/>
      <protection locked="0"/>
    </xf>
    <xf numFmtId="0" fontId="8" fillId="0" borderId="0" xfId="0" applyFont="1" applyFill="1" applyAlignment="1" applyProtection="1">
      <alignment horizontal="justify" vertical="justify" wrapText="1"/>
      <protection locked="0"/>
    </xf>
    <xf numFmtId="0" fontId="12" fillId="0" borderId="0" xfId="0" applyFont="1" applyFill="1" applyAlignment="1" applyProtection="1">
      <alignment horizontal="justify" vertical="justify" wrapText="1"/>
      <protection locked="0"/>
    </xf>
    <xf numFmtId="0" fontId="13" fillId="0" borderId="0" xfId="0" applyFont="1" applyAlignment="1" applyProtection="1">
      <alignment horizontal="justify" vertical="justify" wrapText="1"/>
      <protection locked="0"/>
    </xf>
    <xf numFmtId="0" fontId="8" fillId="0" borderId="0" xfId="0" applyNumberFormat="1" applyFont="1" applyAlignment="1" applyProtection="1">
      <alignment horizontal="justify" vertical="justify" wrapText="1"/>
      <protection locked="0"/>
    </xf>
    <xf numFmtId="0" fontId="14" fillId="0" borderId="0" xfId="0" applyNumberFormat="1" applyFont="1" applyAlignment="1" applyProtection="1">
      <alignment horizontal="justify" vertical="justify" wrapText="1"/>
      <protection locked="0"/>
    </xf>
    <xf numFmtId="0" fontId="14" fillId="0" borderId="0" xfId="0" applyFont="1" applyAlignment="1" applyProtection="1">
      <alignment horizontal="justify" vertical="justify" wrapText="1"/>
      <protection locked="0"/>
    </xf>
    <xf numFmtId="0" fontId="8" fillId="0" borderId="0" xfId="0" applyNumberFormat="1" applyFont="1" applyFill="1" applyAlignment="1" applyProtection="1">
      <alignment horizontal="justify" vertical="justify" wrapText="1"/>
      <protection locked="0"/>
    </xf>
    <xf numFmtId="0" fontId="12" fillId="0" borderId="0" xfId="0" applyNumberFormat="1" applyFont="1" applyAlignment="1" applyProtection="1">
      <alignment horizontal="justify" vertical="justify" wrapText="1"/>
      <protection locked="0"/>
    </xf>
    <xf numFmtId="0" fontId="11" fillId="0" borderId="0" xfId="0" applyFont="1" applyAlignment="1" applyProtection="1">
      <alignment horizontal="justify" vertical="justify" wrapText="1"/>
      <protection locked="0"/>
    </xf>
    <xf numFmtId="0" fontId="10" fillId="0" borderId="0" xfId="0" applyFont="1" applyAlignment="1" applyProtection="1">
      <alignment horizontal="justify" vertical="justify" wrapText="1"/>
      <protection locked="0"/>
    </xf>
    <xf numFmtId="0" fontId="15" fillId="0" borderId="0" xfId="0" applyFont="1" applyAlignment="1">
      <alignment horizontal="justify" vertical="top" wrapText="1"/>
    </xf>
    <xf numFmtId="0" fontId="10" fillId="0" borderId="0" xfId="0" applyFont="1" applyAlignment="1">
      <alignment horizontal="left" vertical="top" wrapText="1"/>
    </xf>
    <xf numFmtId="0" fontId="10" fillId="0" borderId="0" xfId="0" applyFont="1" applyAlignment="1">
      <alignment horizontal="justify" vertical="top" wrapText="1"/>
    </xf>
    <xf numFmtId="0" fontId="8" fillId="0" borderId="0" xfId="0" applyFont="1" applyAlignment="1">
      <alignment horizontal="left" vertical="top"/>
    </xf>
    <xf numFmtId="0" fontId="8" fillId="0" borderId="0" xfId="0" applyFont="1" applyAlignment="1">
      <alignment horizontal="justify" vertical="top"/>
    </xf>
    <xf numFmtId="0" fontId="8" fillId="0" borderId="0" xfId="0" applyFont="1" applyAlignment="1">
      <alignment horizontal="justify" vertical="top" wrapText="1"/>
    </xf>
    <xf numFmtId="0" fontId="17" fillId="0" borderId="0" xfId="0" applyFont="1"/>
    <xf numFmtId="0" fontId="18" fillId="0" borderId="0" xfId="23" applyFont="1" applyAlignment="1">
      <alignment horizontal="left" vertical="top" wrapText="1"/>
    </xf>
    <xf numFmtId="0" fontId="20" fillId="0" borderId="0" xfId="23" applyFont="1" applyAlignment="1"/>
    <xf numFmtId="0" fontId="21" fillId="0" borderId="0" xfId="23" applyFont="1" applyAlignment="1">
      <alignment horizontal="left" vertical="top" wrapText="1"/>
    </xf>
    <xf numFmtId="0" fontId="19" fillId="0" borderId="0" xfId="23" applyFont="1" applyAlignment="1">
      <alignment horizontal="left" vertical="top" wrapText="1"/>
    </xf>
    <xf numFmtId="0" fontId="22" fillId="0" borderId="0" xfId="23" applyFont="1" applyAlignment="1">
      <alignment horizontal="left" vertical="top" wrapText="1"/>
    </xf>
    <xf numFmtId="0" fontId="19" fillId="0" borderId="0" xfId="23" applyFont="1"/>
    <xf numFmtId="0" fontId="19" fillId="0" borderId="0" xfId="23" applyFont="1" applyAlignment="1">
      <alignment horizontal="left" vertical="top"/>
    </xf>
    <xf numFmtId="2" fontId="24" fillId="0" borderId="0" xfId="7" quotePrefix="1" applyNumberFormat="1" applyFont="1" applyFill="1" applyAlignment="1">
      <alignment horizontal="right" wrapText="1"/>
    </xf>
    <xf numFmtId="166" fontId="24" fillId="0" borderId="0" xfId="7" quotePrefix="1" applyNumberFormat="1" applyFont="1" applyFill="1" applyAlignment="1">
      <alignment horizontal="center" wrapText="1"/>
    </xf>
    <xf numFmtId="0" fontId="24" fillId="0" borderId="0" xfId="7" quotePrefix="1" applyFont="1" applyFill="1" applyAlignment="1">
      <alignment horizontal="right" wrapText="1"/>
    </xf>
    <xf numFmtId="0" fontId="24" fillId="0" borderId="0" xfId="7" applyFont="1" applyFill="1" applyBorder="1" applyAlignment="1">
      <alignment horizontal="left"/>
    </xf>
    <xf numFmtId="168" fontId="24" fillId="0" borderId="0" xfId="23" applyNumberFormat="1" applyFont="1" applyAlignment="1">
      <alignment horizontal="right"/>
    </xf>
    <xf numFmtId="166" fontId="24" fillId="0" borderId="0" xfId="7" quotePrefix="1" applyNumberFormat="1" applyFont="1" applyFill="1" applyAlignment="1">
      <alignment horizontal="right" wrapText="1"/>
    </xf>
    <xf numFmtId="2" fontId="24" fillId="0" borderId="0" xfId="23" applyNumberFormat="1" applyFont="1" applyAlignment="1">
      <alignment horizontal="left" vertical="top"/>
    </xf>
    <xf numFmtId="0" fontId="24" fillId="0" borderId="0" xfId="23" applyFont="1" applyAlignment="1">
      <alignment horizontal="left" vertical="top"/>
    </xf>
    <xf numFmtId="0" fontId="24" fillId="0" borderId="0" xfId="23" applyFont="1" applyAlignment="1">
      <alignment horizontal="left"/>
    </xf>
    <xf numFmtId="165" fontId="24" fillId="0" borderId="0" xfId="23" applyNumberFormat="1" applyFont="1" applyAlignment="1">
      <alignment horizontal="right"/>
    </xf>
    <xf numFmtId="165" fontId="24" fillId="0" borderId="0" xfId="23" applyNumberFormat="1" applyFont="1" applyAlignment="1">
      <alignment horizontal="left"/>
    </xf>
    <xf numFmtId="166" fontId="24" fillId="0" borderId="0" xfId="23" applyNumberFormat="1" applyFont="1" applyAlignment="1">
      <alignment horizontal="right"/>
    </xf>
    <xf numFmtId="4" fontId="24" fillId="0" borderId="0" xfId="23" applyNumberFormat="1" applyFont="1" applyAlignment="1">
      <alignment horizontal="right"/>
    </xf>
    <xf numFmtId="0" fontId="26" fillId="0" borderId="0" xfId="23" applyFont="1" applyAlignment="1">
      <alignment horizontal="left" vertical="top" wrapText="1"/>
    </xf>
    <xf numFmtId="0" fontId="26" fillId="0" borderId="0" xfId="7" applyFont="1" applyFill="1" applyBorder="1" applyAlignment="1">
      <alignment horizontal="justify" vertical="justify"/>
    </xf>
    <xf numFmtId="0" fontId="26" fillId="0" borderId="0" xfId="7" applyNumberFormat="1" applyFont="1" applyFill="1" applyBorder="1" applyAlignment="1">
      <alignment horizontal="justify" vertical="justify"/>
    </xf>
    <xf numFmtId="2" fontId="26" fillId="0" borderId="0" xfId="23" applyNumberFormat="1" applyFont="1" applyAlignment="1">
      <alignment horizontal="left" vertical="top"/>
    </xf>
    <xf numFmtId="0" fontId="26" fillId="0" borderId="0" xfId="23" applyFont="1" applyAlignment="1">
      <alignment horizontal="left" vertical="top"/>
    </xf>
    <xf numFmtId="0" fontId="24" fillId="0" borderId="0" xfId="23" applyFont="1" applyAlignment="1">
      <alignment horizontal="left" vertical="center" wrapText="1"/>
    </xf>
    <xf numFmtId="0" fontId="24" fillId="0" borderId="0" xfId="7" quotePrefix="1" applyFont="1" applyFill="1" applyAlignment="1">
      <alignment horizontal="justify" vertical="justify" wrapText="1"/>
    </xf>
    <xf numFmtId="0" fontId="26" fillId="0" borderId="0" xfId="7" quotePrefix="1" applyFont="1" applyFill="1" applyAlignment="1">
      <alignment horizontal="justify" vertical="justify" wrapText="1"/>
    </xf>
    <xf numFmtId="0" fontId="26" fillId="0" borderId="12" xfId="23" applyFont="1" applyBorder="1" applyAlignment="1">
      <alignment horizontal="left" vertical="top" wrapText="1"/>
    </xf>
    <xf numFmtId="2" fontId="26" fillId="0" borderId="13" xfId="23" applyNumberFormat="1" applyFont="1" applyBorder="1" applyAlignment="1">
      <alignment horizontal="left" vertical="top"/>
    </xf>
    <xf numFmtId="165" fontId="26" fillId="0" borderId="13" xfId="23" applyNumberFormat="1" applyFont="1" applyBorder="1" applyAlignment="1">
      <alignment horizontal="left"/>
    </xf>
    <xf numFmtId="166" fontId="26" fillId="0" borderId="13" xfId="23" applyNumberFormat="1" applyFont="1" applyBorder="1" applyAlignment="1">
      <alignment horizontal="right"/>
    </xf>
    <xf numFmtId="168" fontId="26" fillId="0" borderId="14" xfId="23" applyNumberFormat="1" applyFont="1" applyBorder="1" applyAlignment="1">
      <alignment horizontal="right"/>
    </xf>
    <xf numFmtId="0" fontId="24" fillId="0" borderId="0" xfId="23" applyFont="1" applyAlignment="1">
      <alignment horizontal="right" wrapText="1"/>
    </xf>
    <xf numFmtId="2" fontId="24" fillId="0" borderId="0" xfId="23" applyNumberFormat="1" applyFont="1" applyAlignment="1">
      <alignment horizontal="left" vertical="top" wrapText="1"/>
    </xf>
    <xf numFmtId="0" fontId="24" fillId="0" borderId="0" xfId="23" applyFont="1" applyAlignment="1">
      <alignment wrapText="1"/>
    </xf>
    <xf numFmtId="0" fontId="24" fillId="0" borderId="0" xfId="23" applyFont="1" applyAlignment="1">
      <alignment horizontal="right"/>
    </xf>
    <xf numFmtId="0" fontId="24" fillId="0" borderId="0" xfId="23" applyFont="1"/>
    <xf numFmtId="0" fontId="24" fillId="0" borderId="0" xfId="7" applyFont="1" applyFill="1" applyAlignment="1">
      <alignment horizontal="justify" vertical="justify"/>
    </xf>
    <xf numFmtId="2" fontId="24" fillId="0" borderId="0" xfId="7" applyNumberFormat="1" applyFont="1" applyFill="1" applyAlignment="1">
      <alignment horizontal="justify" vertical="justify" wrapText="1"/>
    </xf>
    <xf numFmtId="0" fontId="24" fillId="0" borderId="0" xfId="0" quotePrefix="1" applyFont="1" applyFill="1" applyAlignment="1">
      <alignment horizontal="justify" vertical="justify" wrapText="1"/>
    </xf>
    <xf numFmtId="4" fontId="24" fillId="0" borderId="0" xfId="0" applyNumberFormat="1" applyFont="1" applyFill="1" applyAlignment="1">
      <alignment horizontal="right"/>
    </xf>
    <xf numFmtId="0" fontId="24" fillId="0" borderId="0" xfId="0" applyFont="1" applyFill="1" applyBorder="1" applyAlignment="1">
      <alignment horizontal="left"/>
    </xf>
    <xf numFmtId="166" fontId="24" fillId="0" borderId="0" xfId="0" applyNumberFormat="1" applyFont="1" applyFill="1" applyAlignment="1">
      <alignment horizontal="center"/>
    </xf>
    <xf numFmtId="44" fontId="24" fillId="0" borderId="0" xfId="0" applyNumberFormat="1" applyFont="1" applyFill="1" applyAlignment="1">
      <alignment horizontal="right"/>
    </xf>
    <xf numFmtId="4" fontId="29" fillId="0" borderId="0" xfId="0" applyNumberFormat="1" applyFont="1" applyFill="1" applyAlignment="1">
      <alignment horizontal="justify" vertical="justify"/>
    </xf>
    <xf numFmtId="4" fontId="24" fillId="0" borderId="0" xfId="0" applyNumberFormat="1" applyFont="1" applyFill="1" applyAlignment="1">
      <alignment horizontal="justify" vertical="justify"/>
    </xf>
    <xf numFmtId="0" fontId="29" fillId="0" borderId="0" xfId="0" applyFont="1" applyFill="1" applyAlignment="1">
      <alignment horizontal="justify" vertical="justify"/>
    </xf>
    <xf numFmtId="2" fontId="26" fillId="0" borderId="12" xfId="23" applyNumberFormat="1" applyFont="1" applyBorder="1" applyAlignment="1">
      <alignment horizontal="left" vertical="top"/>
    </xf>
    <xf numFmtId="0" fontId="26" fillId="0" borderId="13" xfId="23" applyFont="1" applyBorder="1" applyAlignment="1">
      <alignment horizontal="left" vertical="top"/>
    </xf>
    <xf numFmtId="0" fontId="24" fillId="0" borderId="0" xfId="23" applyFont="1" applyAlignment="1">
      <alignment horizontal="left" wrapText="1"/>
    </xf>
    <xf numFmtId="0" fontId="26" fillId="0" borderId="0" xfId="23" applyFont="1" applyAlignment="1">
      <alignment horizontal="left" vertical="center"/>
    </xf>
    <xf numFmtId="2" fontId="26" fillId="0" borderId="0" xfId="23" applyNumberFormat="1" applyFont="1" applyAlignment="1">
      <alignment horizontal="left" vertical="center"/>
    </xf>
    <xf numFmtId="49" fontId="26" fillId="0" borderId="0" xfId="23" applyNumberFormat="1" applyFont="1" applyAlignment="1">
      <alignment horizontal="left" vertical="top"/>
    </xf>
    <xf numFmtId="0" fontId="29" fillId="0" borderId="0" xfId="23" applyFont="1" applyAlignment="1">
      <alignment horizontal="left" vertical="center"/>
    </xf>
    <xf numFmtId="4" fontId="24" fillId="0" borderId="0" xfId="23" applyNumberFormat="1" applyFont="1" applyAlignment="1">
      <alignment horizontal="left" vertical="center"/>
    </xf>
    <xf numFmtId="168" fontId="24" fillId="0" borderId="0" xfId="23" applyNumberFormat="1" applyFont="1"/>
    <xf numFmtId="168" fontId="24" fillId="0" borderId="0" xfId="23" applyNumberFormat="1" applyFont="1" applyAlignment="1">
      <alignment horizontal="left" vertical="top" wrapText="1"/>
    </xf>
    <xf numFmtId="0" fontId="24" fillId="0" borderId="0" xfId="0" applyFont="1" applyAlignment="1">
      <alignment horizontal="right"/>
    </xf>
    <xf numFmtId="2" fontId="24" fillId="0" borderId="0" xfId="0" applyNumberFormat="1" applyFont="1" applyAlignment="1">
      <alignment horizontal="left" vertical="top" wrapText="1"/>
    </xf>
    <xf numFmtId="0" fontId="24" fillId="0" borderId="0" xfId="0" applyFont="1"/>
    <xf numFmtId="0" fontId="24" fillId="0" borderId="0" xfId="0" applyFont="1" applyAlignment="1"/>
    <xf numFmtId="2" fontId="24" fillId="0" borderId="0" xfId="0" applyNumberFormat="1" applyFont="1" applyAlignment="1">
      <alignment horizontal="left" vertical="top"/>
    </xf>
    <xf numFmtId="0" fontId="24" fillId="0" borderId="0" xfId="0" applyFont="1" applyAlignment="1">
      <alignment horizontal="left" vertical="top"/>
    </xf>
    <xf numFmtId="0" fontId="26" fillId="0" borderId="0" xfId="0" applyFont="1" applyAlignment="1">
      <alignment horizontal="left" vertical="top"/>
    </xf>
    <xf numFmtId="0" fontId="26" fillId="0" borderId="0" xfId="0" applyFont="1" applyAlignment="1">
      <alignment horizontal="center" vertical="top"/>
    </xf>
    <xf numFmtId="165" fontId="24" fillId="0" borderId="0" xfId="0" applyNumberFormat="1" applyFont="1" applyAlignment="1">
      <alignment horizontal="right"/>
    </xf>
    <xf numFmtId="0" fontId="24" fillId="0" borderId="0" xfId="0" quotePrefix="1" applyFont="1" applyAlignment="1">
      <alignment horizontal="left" vertical="top" wrapText="1"/>
    </xf>
    <xf numFmtId="0" fontId="24" fillId="0" borderId="0" xfId="0" applyFont="1" applyAlignment="1">
      <alignment horizontal="left"/>
    </xf>
    <xf numFmtId="166" fontId="24" fillId="0" borderId="0" xfId="0" applyNumberFormat="1" applyFont="1" applyAlignment="1">
      <alignment horizontal="right"/>
    </xf>
    <xf numFmtId="168" fontId="24" fillId="0" borderId="0" xfId="0" applyNumberFormat="1" applyFont="1" applyAlignment="1">
      <alignment horizontal="right"/>
    </xf>
    <xf numFmtId="2" fontId="26" fillId="0" borderId="0" xfId="0" applyNumberFormat="1" applyFont="1" applyAlignment="1">
      <alignment horizontal="left" vertical="top"/>
    </xf>
    <xf numFmtId="0" fontId="24" fillId="0" borderId="0" xfId="0" applyFont="1" applyAlignment="1">
      <alignment horizontal="left" vertical="center" wrapText="1"/>
    </xf>
    <xf numFmtId="0" fontId="26" fillId="0" borderId="13" xfId="23" applyFont="1" applyBorder="1" applyAlignment="1">
      <alignment horizontal="left" vertical="center" wrapText="1"/>
    </xf>
    <xf numFmtId="2" fontId="24" fillId="0" borderId="13" xfId="23" applyNumberFormat="1" applyFont="1" applyBorder="1" applyAlignment="1">
      <alignment horizontal="right"/>
    </xf>
    <xf numFmtId="165" fontId="24" fillId="0" borderId="13" xfId="23" applyNumberFormat="1" applyFont="1" applyBorder="1" applyAlignment="1">
      <alignment horizontal="left"/>
    </xf>
    <xf numFmtId="166" fontId="24" fillId="0" borderId="13" xfId="23" applyNumberFormat="1" applyFont="1" applyBorder="1" applyAlignment="1">
      <alignment horizontal="center"/>
    </xf>
    <xf numFmtId="168" fontId="24" fillId="0" borderId="14" xfId="23" applyNumberFormat="1" applyFont="1" applyBorder="1" applyAlignment="1">
      <alignment horizontal="left"/>
    </xf>
    <xf numFmtId="0" fontId="24" fillId="0" borderId="0" xfId="23" applyFont="1" applyAlignment="1">
      <alignment horizontal="left" vertical="center"/>
    </xf>
    <xf numFmtId="2" fontId="24" fillId="0" borderId="0" xfId="23" applyNumberFormat="1" applyFont="1" applyAlignment="1">
      <alignment horizontal="right"/>
    </xf>
    <xf numFmtId="166" fontId="24" fillId="0" borderId="0" xfId="23" applyNumberFormat="1" applyFont="1" applyAlignment="1">
      <alignment horizontal="center"/>
    </xf>
    <xf numFmtId="168" fontId="24" fillId="0" borderId="0" xfId="23" applyNumberFormat="1" applyFont="1" applyAlignment="1">
      <alignment horizontal="left"/>
    </xf>
    <xf numFmtId="0" fontId="26" fillId="0" borderId="0" xfId="23" applyFont="1" applyAlignment="1">
      <alignment horizontal="left" vertical="center" wrapText="1"/>
    </xf>
    <xf numFmtId="0" fontId="28" fillId="0" borderId="0" xfId="23" applyFont="1" applyAlignment="1"/>
    <xf numFmtId="0" fontId="26" fillId="0" borderId="0" xfId="23" applyFont="1" applyAlignment="1">
      <alignment horizontal="right" wrapText="1"/>
    </xf>
    <xf numFmtId="0" fontId="26" fillId="0" borderId="0" xfId="23" applyFont="1" applyAlignment="1">
      <alignment horizontal="left" wrapText="1"/>
    </xf>
    <xf numFmtId="0" fontId="26" fillId="0" borderId="0" xfId="23" applyFont="1" applyAlignment="1">
      <alignment horizontal="center" wrapText="1"/>
    </xf>
    <xf numFmtId="2" fontId="29" fillId="0" borderId="0" xfId="23" applyNumberFormat="1" applyFont="1" applyAlignment="1">
      <alignment horizontal="right"/>
    </xf>
    <xf numFmtId="165" fontId="29" fillId="0" borderId="0" xfId="23" applyNumberFormat="1" applyFont="1" applyAlignment="1">
      <alignment horizontal="left"/>
    </xf>
    <xf numFmtId="166" fontId="29" fillId="0" borderId="0" xfId="23" applyNumberFormat="1" applyFont="1" applyAlignment="1">
      <alignment horizontal="center"/>
    </xf>
    <xf numFmtId="168" fontId="29" fillId="0" borderId="0" xfId="23" applyNumberFormat="1" applyFont="1" applyAlignment="1">
      <alignment horizontal="left"/>
    </xf>
    <xf numFmtId="4" fontId="29" fillId="0" borderId="0" xfId="23" applyNumberFormat="1" applyFont="1" applyAlignment="1">
      <alignment horizontal="left" vertical="top"/>
    </xf>
    <xf numFmtId="4" fontId="29" fillId="0" borderId="0" xfId="23" applyNumberFormat="1" applyFont="1" applyAlignment="1">
      <alignment horizontal="left" vertical="center"/>
    </xf>
    <xf numFmtId="4" fontId="29" fillId="0" borderId="0" xfId="23" applyNumberFormat="1" applyFont="1" applyAlignment="1">
      <alignment vertical="top"/>
    </xf>
    <xf numFmtId="0" fontId="26" fillId="0" borderId="0" xfId="23" applyFont="1" applyAlignment="1">
      <alignment horizontal="right" vertical="top"/>
    </xf>
    <xf numFmtId="2" fontId="26" fillId="0" borderId="0" xfId="23" applyNumberFormat="1" applyFont="1" applyAlignment="1">
      <alignment horizontal="right" vertical="top"/>
    </xf>
    <xf numFmtId="0" fontId="30" fillId="0" borderId="0" xfId="23" applyFont="1" applyAlignment="1">
      <alignment horizontal="center" vertical="top" wrapText="1"/>
    </xf>
    <xf numFmtId="0" fontId="24" fillId="0" borderId="0" xfId="23" applyFont="1" applyAlignment="1">
      <alignment horizontal="left" vertical="top" wrapText="1"/>
    </xf>
    <xf numFmtId="2" fontId="26" fillId="0" borderId="13" xfId="23" applyNumberFormat="1" applyFont="1" applyBorder="1" applyAlignment="1">
      <alignment horizontal="right"/>
    </xf>
    <xf numFmtId="166" fontId="26" fillId="0" borderId="13" xfId="23" applyNumberFormat="1" applyFont="1" applyBorder="1" applyAlignment="1">
      <alignment horizontal="center"/>
    </xf>
    <xf numFmtId="168" fontId="26" fillId="0" borderId="14" xfId="23" applyNumberFormat="1" applyFont="1" applyBorder="1" applyAlignment="1">
      <alignment horizontal="left"/>
    </xf>
    <xf numFmtId="0" fontId="29" fillId="0" borderId="0" xfId="23" applyFont="1" applyAlignment="1">
      <alignment horizontal="left" vertical="center" wrapText="1"/>
    </xf>
    <xf numFmtId="0" fontId="24" fillId="0" borderId="0" xfId="7" quotePrefix="1" applyFont="1" applyFill="1" applyAlignment="1">
      <alignment horizontal="justify" wrapText="1"/>
    </xf>
    <xf numFmtId="0" fontId="24" fillId="0" borderId="0" xfId="0" quotePrefix="1" applyFont="1" applyFill="1" applyAlignment="1">
      <alignment horizontal="justify" wrapText="1"/>
    </xf>
    <xf numFmtId="0" fontId="29" fillId="0" borderId="0" xfId="23" applyFont="1" applyAlignment="1">
      <alignment horizontal="left"/>
    </xf>
    <xf numFmtId="0" fontId="24" fillId="0" borderId="13" xfId="23" applyFont="1" applyBorder="1" applyAlignment="1">
      <alignment horizontal="left" vertical="top"/>
    </xf>
    <xf numFmtId="0" fontId="26" fillId="0" borderId="0" xfId="0" applyFont="1" applyFill="1" applyAlignment="1">
      <alignment horizontal="justify" vertical="top"/>
    </xf>
    <xf numFmtId="2" fontId="26" fillId="0" borderId="0" xfId="0" applyNumberFormat="1" applyFont="1" applyFill="1" applyAlignment="1">
      <alignment horizontal="justify" vertical="top"/>
    </xf>
    <xf numFmtId="0" fontId="29" fillId="0" borderId="0" xfId="23" applyFont="1" applyAlignment="1">
      <alignment horizontal="left" vertical="top"/>
    </xf>
    <xf numFmtId="0" fontId="28" fillId="0" borderId="0" xfId="23" applyFont="1" applyAlignment="1">
      <alignment vertical="top"/>
    </xf>
    <xf numFmtId="0" fontId="26" fillId="0" borderId="0" xfId="0" applyFont="1" applyAlignment="1">
      <alignment horizontal="left" vertical="center"/>
    </xf>
    <xf numFmtId="2" fontId="26" fillId="0" borderId="0" xfId="0" applyNumberFormat="1" applyFont="1" applyAlignment="1">
      <alignment horizontal="left" vertical="center"/>
    </xf>
    <xf numFmtId="0" fontId="26" fillId="0" borderId="0" xfId="0" applyFont="1" applyAlignment="1">
      <alignment horizontal="left" vertical="center" wrapText="1"/>
    </xf>
    <xf numFmtId="0" fontId="29" fillId="0" borderId="0" xfId="0" applyFont="1" applyAlignment="1">
      <alignment horizontal="left" vertical="center"/>
    </xf>
    <xf numFmtId="4" fontId="24" fillId="0" borderId="0" xfId="0" applyNumberFormat="1" applyFont="1" applyAlignment="1">
      <alignment horizontal="left" vertical="center"/>
    </xf>
    <xf numFmtId="0" fontId="24" fillId="0" borderId="0" xfId="0" applyFont="1" applyAlignment="1">
      <alignment horizontal="left" vertical="center"/>
    </xf>
    <xf numFmtId="4" fontId="24" fillId="0" borderId="0" xfId="0" applyNumberFormat="1" applyFont="1" applyAlignment="1">
      <alignment horizontal="right"/>
    </xf>
    <xf numFmtId="166" fontId="24" fillId="0" borderId="0" xfId="0" applyNumberFormat="1" applyFont="1" applyAlignment="1">
      <alignment horizontal="center"/>
    </xf>
    <xf numFmtId="4" fontId="32" fillId="0" borderId="0" xfId="0" applyNumberFormat="1" applyFont="1" applyAlignment="1">
      <alignment horizontal="left" vertical="center"/>
    </xf>
    <xf numFmtId="2" fontId="26" fillId="0" borderId="7" xfId="23" applyNumberFormat="1" applyFont="1" applyBorder="1" applyAlignment="1">
      <alignment horizontal="left" vertical="top"/>
    </xf>
    <xf numFmtId="0" fontId="31" fillId="0" borderId="4" xfId="0" applyFont="1" applyFill="1" applyBorder="1" applyAlignment="1">
      <alignment horizontal="left" vertical="top"/>
    </xf>
    <xf numFmtId="0" fontId="4" fillId="0" borderId="0" xfId="0" applyFont="1" applyFill="1"/>
    <xf numFmtId="4" fontId="4" fillId="0" borderId="0" xfId="0" applyNumberFormat="1" applyFont="1" applyFill="1"/>
    <xf numFmtId="2" fontId="26" fillId="0" borderId="3" xfId="0" applyNumberFormat="1" applyFont="1" applyFill="1" applyBorder="1" applyAlignment="1">
      <alignment horizontal="left" vertical="top"/>
    </xf>
    <xf numFmtId="49" fontId="26" fillId="0" borderId="4" xfId="0" applyNumberFormat="1" applyFont="1" applyFill="1" applyBorder="1" applyAlignment="1">
      <alignment horizontal="left" vertical="top" wrapText="1"/>
    </xf>
    <xf numFmtId="0" fontId="26" fillId="0" borderId="4" xfId="0" applyFont="1" applyFill="1" applyBorder="1" applyAlignment="1">
      <alignment horizontal="left" vertical="top"/>
    </xf>
    <xf numFmtId="0" fontId="24" fillId="0" borderId="0" xfId="0" applyFont="1" applyFill="1"/>
    <xf numFmtId="2" fontId="26" fillId="0" borderId="0" xfId="0" applyNumberFormat="1" applyFont="1" applyFill="1" applyAlignment="1">
      <alignment horizontal="left" vertical="top"/>
    </xf>
    <xf numFmtId="49" fontId="26" fillId="0" borderId="0" xfId="0" applyNumberFormat="1" applyFont="1" applyFill="1" applyAlignment="1">
      <alignment horizontal="left" vertical="top"/>
    </xf>
    <xf numFmtId="0" fontId="24" fillId="0" borderId="0" xfId="0" applyFont="1" applyFill="1" applyAlignment="1">
      <alignment horizontal="left" vertical="top"/>
    </xf>
    <xf numFmtId="0" fontId="24" fillId="0" borderId="0" xfId="0" applyFont="1" applyFill="1" applyAlignment="1">
      <alignment horizontal="justify" vertical="top" wrapText="1"/>
    </xf>
    <xf numFmtId="2" fontId="24" fillId="0" borderId="0" xfId="0" applyNumberFormat="1" applyFont="1" applyFill="1" applyAlignment="1">
      <alignment horizontal="right"/>
    </xf>
    <xf numFmtId="165" fontId="24" fillId="0" borderId="0" xfId="0" applyNumberFormat="1" applyFont="1" applyFill="1" applyAlignment="1">
      <alignment horizontal="justify"/>
    </xf>
    <xf numFmtId="166" fontId="24" fillId="0" borderId="0" xfId="0" applyNumberFormat="1" applyFont="1" applyFill="1" applyAlignment="1">
      <alignment horizontal="right"/>
    </xf>
    <xf numFmtId="0" fontId="24" fillId="0" borderId="0" xfId="0" quotePrefix="1" applyFont="1" applyFill="1" applyAlignment="1">
      <alignment horizontal="justify" vertical="top" wrapText="1"/>
    </xf>
    <xf numFmtId="2" fontId="24" fillId="0" borderId="0" xfId="0" applyNumberFormat="1" applyFont="1" applyFill="1" applyAlignment="1">
      <alignment horizontal="right" vertical="top" wrapText="1"/>
    </xf>
    <xf numFmtId="0" fontId="26" fillId="0" borderId="0" xfId="0" applyFont="1" applyFill="1" applyAlignment="1">
      <alignment horizontal="left" vertical="top"/>
    </xf>
    <xf numFmtId="49" fontId="26" fillId="0" borderId="0" xfId="0" applyNumberFormat="1" applyFont="1" applyFill="1" applyBorder="1" applyAlignment="1">
      <alignment horizontal="left" vertical="top"/>
    </xf>
    <xf numFmtId="0" fontId="26" fillId="0" borderId="0" xfId="0" applyFont="1" applyFill="1" applyAlignment="1">
      <alignment horizontal="justify" vertical="justify" wrapText="1"/>
    </xf>
    <xf numFmtId="4" fontId="24" fillId="0" borderId="0" xfId="0" applyNumberFormat="1" applyFont="1" applyFill="1"/>
    <xf numFmtId="0" fontId="24" fillId="0" borderId="0" xfId="0" applyFont="1" applyFill="1" applyAlignment="1">
      <alignment horizontal="justify"/>
    </xf>
    <xf numFmtId="166" fontId="24" fillId="0" borderId="0" xfId="0" applyNumberFormat="1" applyFont="1" applyFill="1" applyBorder="1" applyAlignment="1">
      <alignment horizontal="left" vertical="top" wrapText="1"/>
    </xf>
    <xf numFmtId="0" fontId="26" fillId="0" borderId="0" xfId="0" quotePrefix="1" applyFont="1" applyAlignment="1">
      <alignment horizontal="justify" vertical="justify" wrapText="1"/>
    </xf>
    <xf numFmtId="0" fontId="24" fillId="0" borderId="0" xfId="0" applyFont="1" applyAlignment="1">
      <alignment horizontal="justify" vertical="justify"/>
    </xf>
    <xf numFmtId="49" fontId="26" fillId="0" borderId="0" xfId="0" applyNumberFormat="1" applyFont="1" applyAlignment="1">
      <alignment horizontal="left" vertical="top" wrapText="1"/>
    </xf>
    <xf numFmtId="4" fontId="29" fillId="0" borderId="0" xfId="0" applyNumberFormat="1" applyFont="1" applyAlignment="1">
      <alignment vertical="top"/>
    </xf>
    <xf numFmtId="0" fontId="24" fillId="0" borderId="7" xfId="0" applyFont="1" applyFill="1" applyBorder="1" applyAlignment="1">
      <alignment horizontal="left" vertical="top"/>
    </xf>
    <xf numFmtId="49" fontId="26" fillId="0" borderId="7" xfId="0" applyNumberFormat="1" applyFont="1" applyFill="1" applyBorder="1" applyAlignment="1">
      <alignment horizontal="left" vertical="top"/>
    </xf>
    <xf numFmtId="0" fontId="26" fillId="0" borderId="7" xfId="0" applyFont="1" applyFill="1" applyBorder="1" applyAlignment="1">
      <alignment horizontal="left" vertical="top"/>
    </xf>
    <xf numFmtId="0" fontId="24" fillId="0" borderId="4" xfId="0" applyFont="1" applyFill="1" applyBorder="1" applyAlignment="1">
      <alignment horizontal="left" vertical="top"/>
    </xf>
    <xf numFmtId="2" fontId="26" fillId="0" borderId="4" xfId="0" applyNumberFormat="1" applyFont="1" applyFill="1" applyBorder="1" applyAlignment="1">
      <alignment horizontal="left" vertical="top"/>
    </xf>
    <xf numFmtId="2" fontId="24" fillId="0" borderId="4" xfId="0" applyNumberFormat="1" applyFont="1" applyFill="1" applyBorder="1" applyAlignment="1">
      <alignment horizontal="right"/>
    </xf>
    <xf numFmtId="165" fontId="24" fillId="0" borderId="4" xfId="0" applyNumberFormat="1" applyFont="1" applyFill="1" applyBorder="1" applyAlignment="1">
      <alignment horizontal="justify"/>
    </xf>
    <xf numFmtId="166" fontId="24" fillId="0" borderId="4" xfId="0" applyNumberFormat="1" applyFont="1" applyFill="1" applyBorder="1" applyAlignment="1">
      <alignment horizontal="right"/>
    </xf>
    <xf numFmtId="44" fontId="26" fillId="0" borderId="5" xfId="0" applyNumberFormat="1" applyFont="1" applyFill="1" applyBorder="1" applyAlignment="1">
      <alignment horizontal="right"/>
    </xf>
    <xf numFmtId="49" fontId="24" fillId="0" borderId="0" xfId="0" applyNumberFormat="1" applyFont="1" applyFill="1" applyAlignment="1">
      <alignment horizontal="left" vertical="top"/>
    </xf>
    <xf numFmtId="0" fontId="4" fillId="0" borderId="0" xfId="0" applyFont="1" applyFill="1" applyAlignment="1">
      <alignment horizontal="left"/>
    </xf>
    <xf numFmtId="44" fontId="31" fillId="0" borderId="0" xfId="0" applyNumberFormat="1" applyFont="1" applyFill="1" applyBorder="1" applyAlignment="1">
      <alignment horizontal="right"/>
    </xf>
    <xf numFmtId="44" fontId="31" fillId="0" borderId="9" xfId="0" applyNumberFormat="1" applyFont="1" applyFill="1" applyBorder="1" applyAlignment="1">
      <alignment horizontal="right"/>
    </xf>
    <xf numFmtId="44" fontId="31" fillId="0" borderId="2" xfId="0" applyNumberFormat="1" applyFont="1" applyFill="1" applyBorder="1" applyAlignment="1">
      <alignment horizontal="right"/>
    </xf>
    <xf numFmtId="0" fontId="31" fillId="0" borderId="8" xfId="0" applyFont="1" applyFill="1" applyBorder="1" applyAlignment="1">
      <alignment horizontal="right"/>
    </xf>
    <xf numFmtId="0" fontId="4" fillId="0" borderId="3" xfId="0" applyFont="1" applyFill="1" applyBorder="1" applyAlignment="1">
      <alignment horizontal="center"/>
    </xf>
    <xf numFmtId="0" fontId="4" fillId="0" borderId="4" xfId="0" applyFont="1" applyFill="1" applyBorder="1"/>
    <xf numFmtId="0" fontId="4" fillId="0" borderId="5" xfId="0" applyFont="1" applyFill="1" applyBorder="1"/>
    <xf numFmtId="0" fontId="4" fillId="0" borderId="0" xfId="0" applyFont="1" applyFill="1" applyAlignment="1">
      <alignment horizontal="center"/>
    </xf>
    <xf numFmtId="0" fontId="31" fillId="0" borderId="0" xfId="0" applyFont="1" applyFill="1" applyBorder="1" applyAlignment="1">
      <alignment horizontal="center"/>
    </xf>
    <xf numFmtId="0" fontId="4" fillId="0" borderId="0" xfId="0" applyFont="1" applyFill="1" applyBorder="1"/>
    <xf numFmtId="0" fontId="31" fillId="0" borderId="0" xfId="0" applyFont="1" applyFill="1" applyBorder="1" applyAlignment="1">
      <alignment horizontal="left" vertical="top"/>
    </xf>
    <xf numFmtId="0" fontId="4" fillId="0" borderId="6" xfId="0" applyFont="1" applyFill="1" applyBorder="1"/>
    <xf numFmtId="165" fontId="4" fillId="0" borderId="6" xfId="0" applyNumberFormat="1" applyFont="1" applyFill="1" applyBorder="1"/>
    <xf numFmtId="165" fontId="31" fillId="0" borderId="6" xfId="0" applyNumberFormat="1" applyFont="1" applyFill="1" applyBorder="1"/>
    <xf numFmtId="0" fontId="4" fillId="0" borderId="11" xfId="0" applyFont="1" applyFill="1" applyBorder="1"/>
    <xf numFmtId="165" fontId="4" fillId="0" borderId="11" xfId="0" applyNumberFormat="1" applyFont="1" applyFill="1" applyBorder="1"/>
    <xf numFmtId="165" fontId="31" fillId="0" borderId="11" xfId="0" applyNumberFormat="1" applyFont="1" applyFill="1" applyBorder="1"/>
    <xf numFmtId="0" fontId="4" fillId="0" borderId="7" xfId="0" applyFont="1" applyFill="1" applyBorder="1" applyAlignment="1">
      <alignment horizontal="center"/>
    </xf>
    <xf numFmtId="0" fontId="4" fillId="0" borderId="7" xfId="0" applyFont="1" applyFill="1" applyBorder="1"/>
    <xf numFmtId="0" fontId="4" fillId="0" borderId="0" xfId="0" applyFont="1" applyFill="1" applyBorder="1" applyAlignment="1">
      <alignment horizontal="center"/>
    </xf>
    <xf numFmtId="0" fontId="4" fillId="0" borderId="0" xfId="0" applyFont="1" applyFill="1" applyAlignment="1">
      <alignment horizontal="right"/>
    </xf>
    <xf numFmtId="165" fontId="4" fillId="0" borderId="0" xfId="0" applyNumberFormat="1" applyFont="1" applyFill="1" applyBorder="1"/>
    <xf numFmtId="167" fontId="4" fillId="0" borderId="0" xfId="0" applyNumberFormat="1" applyFont="1" applyFill="1"/>
    <xf numFmtId="0" fontId="4" fillId="0" borderId="0" xfId="0" quotePrefix="1" applyFont="1" applyFill="1"/>
    <xf numFmtId="2" fontId="26" fillId="0" borderId="4" xfId="0" applyNumberFormat="1" applyFont="1" applyFill="1" applyBorder="1" applyAlignment="1">
      <alignment horizontal="justify" vertical="justify"/>
    </xf>
    <xf numFmtId="0" fontId="26" fillId="0" borderId="4" xfId="0" applyFont="1" applyFill="1" applyBorder="1" applyAlignment="1">
      <alignment horizontal="justify" vertical="justify"/>
    </xf>
    <xf numFmtId="0" fontId="26" fillId="0" borderId="4" xfId="0" quotePrefix="1" applyFont="1" applyFill="1" applyBorder="1" applyAlignment="1">
      <alignment horizontal="justify" vertical="justify"/>
    </xf>
    <xf numFmtId="0" fontId="24" fillId="0" borderId="4" xfId="0" applyFont="1" applyFill="1" applyBorder="1" applyAlignment="1">
      <alignment horizontal="right"/>
    </xf>
    <xf numFmtId="165" fontId="24" fillId="0" borderId="4" xfId="0" applyNumberFormat="1" applyFont="1" applyFill="1" applyBorder="1" applyAlignment="1">
      <alignment horizontal="left"/>
    </xf>
    <xf numFmtId="166" fontId="24" fillId="0" borderId="4" xfId="0" applyNumberFormat="1" applyFont="1" applyFill="1" applyBorder="1" applyAlignment="1">
      <alignment horizontal="center"/>
    </xf>
    <xf numFmtId="44" fontId="24" fillId="0" borderId="5" xfId="0" applyNumberFormat="1" applyFont="1" applyFill="1" applyBorder="1" applyAlignment="1">
      <alignment horizontal="right"/>
    </xf>
    <xf numFmtId="0" fontId="24" fillId="0" borderId="0" xfId="0" applyFont="1" applyFill="1" applyAlignment="1">
      <alignment horizontal="justify" vertical="justify"/>
    </xf>
    <xf numFmtId="0" fontId="26" fillId="0" borderId="0" xfId="0" quotePrefix="1" applyFont="1" applyFill="1" applyBorder="1" applyAlignment="1">
      <alignment horizontal="justify" vertical="justify"/>
    </xf>
    <xf numFmtId="0" fontId="24" fillId="0" borderId="0" xfId="0" applyFont="1" applyFill="1" applyBorder="1" applyAlignment="1">
      <alignment horizontal="right"/>
    </xf>
    <xf numFmtId="165" fontId="24" fillId="0" borderId="0" xfId="0" applyNumberFormat="1" applyFont="1" applyFill="1" applyBorder="1" applyAlignment="1">
      <alignment horizontal="left"/>
    </xf>
    <xf numFmtId="166" fontId="24" fillId="0" borderId="0" xfId="0" applyNumberFormat="1" applyFont="1" applyFill="1" applyBorder="1" applyAlignment="1">
      <alignment horizontal="center"/>
    </xf>
    <xf numFmtId="44" fontId="24" fillId="0" borderId="0" xfId="0" applyNumberFormat="1" applyFont="1" applyFill="1" applyBorder="1" applyAlignment="1">
      <alignment horizontal="right"/>
    </xf>
    <xf numFmtId="165" fontId="24" fillId="0" borderId="0" xfId="0" applyNumberFormat="1" applyFont="1" applyFill="1" applyAlignment="1">
      <alignment horizontal="right"/>
    </xf>
    <xf numFmtId="165" fontId="24" fillId="0" borderId="0" xfId="0" applyNumberFormat="1" applyFont="1" applyFill="1" applyAlignment="1">
      <alignment horizontal="left"/>
    </xf>
    <xf numFmtId="0" fontId="26" fillId="0" borderId="0" xfId="0" quotePrefix="1" applyFont="1" applyFill="1" applyAlignment="1">
      <alignment horizontal="justify" vertical="justify" wrapText="1"/>
    </xf>
    <xf numFmtId="0" fontId="24" fillId="0" borderId="0" xfId="0" applyFont="1" applyFill="1" applyAlignment="1">
      <alignment horizontal="right"/>
    </xf>
    <xf numFmtId="0" fontId="24" fillId="0" borderId="0" xfId="0" quotePrefix="1" applyFont="1" applyFill="1" applyAlignment="1">
      <alignment horizontal="justify" vertical="justify"/>
    </xf>
    <xf numFmtId="0" fontId="24" fillId="0" borderId="0" xfId="0" applyFont="1" applyFill="1" applyAlignment="1">
      <alignment horizontal="left"/>
    </xf>
    <xf numFmtId="2" fontId="24" fillId="0" borderId="0" xfId="0" applyNumberFormat="1" applyFont="1" applyFill="1" applyAlignment="1">
      <alignment horizontal="center"/>
    </xf>
    <xf numFmtId="0" fontId="24" fillId="0" borderId="0" xfId="0" applyFont="1" applyFill="1" applyAlignment="1">
      <alignment horizontal="justify" vertical="justify" wrapText="1"/>
    </xf>
    <xf numFmtId="4" fontId="29" fillId="0" borderId="0" xfId="0" applyNumberFormat="1" applyFont="1" applyAlignment="1">
      <alignment horizontal="left" vertical="center"/>
    </xf>
    <xf numFmtId="0" fontId="24" fillId="0" borderId="0" xfId="0" applyFont="1" applyFill="1" applyAlignment="1">
      <alignment horizontal="right" wrapText="1"/>
    </xf>
    <xf numFmtId="2" fontId="26" fillId="0" borderId="3" xfId="0" applyNumberFormat="1" applyFont="1" applyFill="1" applyBorder="1" applyAlignment="1">
      <alignment horizontal="justify" vertical="justify"/>
    </xf>
    <xf numFmtId="0" fontId="24" fillId="0" borderId="0" xfId="0" applyFont="1" applyFill="1" applyAlignment="1">
      <alignment horizontal="center"/>
    </xf>
    <xf numFmtId="166" fontId="35" fillId="0" borderId="0" xfId="0" applyNumberFormat="1" applyFont="1" applyFill="1" applyAlignment="1">
      <alignment horizontal="center"/>
    </xf>
    <xf numFmtId="0" fontId="26" fillId="0" borderId="3" xfId="0" applyFont="1" applyFill="1" applyBorder="1" applyAlignment="1">
      <alignment horizontal="justify" vertical="top"/>
    </xf>
    <xf numFmtId="2" fontId="26" fillId="0" borderId="4" xfId="0" applyNumberFormat="1" applyFont="1" applyFill="1" applyBorder="1" applyAlignment="1">
      <alignment horizontal="justify" vertical="top"/>
    </xf>
    <xf numFmtId="0" fontId="26" fillId="0" borderId="4" xfId="0" applyFont="1" applyFill="1" applyBorder="1" applyAlignment="1">
      <alignment horizontal="justify" vertical="top"/>
    </xf>
    <xf numFmtId="0" fontId="26" fillId="0" borderId="0" xfId="0" applyFont="1" applyFill="1" applyBorder="1" applyAlignment="1">
      <alignment horizontal="justify" vertical="top"/>
    </xf>
    <xf numFmtId="2" fontId="26" fillId="0" borderId="0" xfId="0" applyNumberFormat="1" applyFont="1" applyFill="1" applyBorder="1" applyAlignment="1">
      <alignment horizontal="justify" vertical="top"/>
    </xf>
    <xf numFmtId="0" fontId="29" fillId="0" borderId="0" xfId="0" applyFont="1" applyFill="1" applyAlignment="1">
      <alignment horizontal="justify" vertical="top"/>
    </xf>
    <xf numFmtId="0" fontId="29" fillId="0" borderId="0" xfId="0" applyFont="1" applyAlignment="1">
      <alignment horizontal="left" vertical="top"/>
    </xf>
    <xf numFmtId="2" fontId="26" fillId="0" borderId="3" xfId="0" applyNumberFormat="1" applyFont="1" applyFill="1" applyBorder="1" applyAlignment="1">
      <alignment horizontal="justify" vertical="top"/>
    </xf>
    <xf numFmtId="1" fontId="26" fillId="0" borderId="4" xfId="0" applyNumberFormat="1" applyFont="1" applyFill="1" applyBorder="1" applyAlignment="1">
      <alignment horizontal="justify" vertical="top"/>
    </xf>
    <xf numFmtId="0" fontId="33" fillId="0" borderId="0" xfId="0" applyFont="1" applyFill="1" applyAlignment="1" applyProtection="1">
      <alignment horizontal="justify" vertical="top" wrapText="1"/>
      <protection locked="0"/>
    </xf>
    <xf numFmtId="0" fontId="33" fillId="0" borderId="0" xfId="0" applyNumberFormat="1" applyFont="1" applyFill="1" applyAlignment="1" applyProtection="1">
      <alignment horizontal="justify" vertical="top" wrapText="1"/>
      <protection locked="0"/>
    </xf>
    <xf numFmtId="0" fontId="24" fillId="0" borderId="0" xfId="0" applyFont="1" applyFill="1" applyAlignment="1">
      <alignment horizontal="justify" vertical="top"/>
    </xf>
    <xf numFmtId="0" fontId="26" fillId="0" borderId="0" xfId="0" applyFont="1" applyFill="1" applyAlignment="1" applyProtection="1">
      <alignment horizontal="justify" vertical="top" wrapText="1"/>
      <protection locked="0"/>
    </xf>
    <xf numFmtId="0" fontId="34" fillId="0" borderId="0" xfId="0" applyFont="1" applyFill="1" applyAlignment="1" applyProtection="1">
      <alignment horizontal="justify" vertical="top" wrapText="1"/>
      <protection locked="0"/>
    </xf>
    <xf numFmtId="0" fontId="26" fillId="0" borderId="0" xfId="0" quotePrefix="1" applyFont="1" applyFill="1" applyAlignment="1">
      <alignment horizontal="justify" vertical="top" wrapText="1"/>
    </xf>
    <xf numFmtId="165" fontId="24" fillId="0" borderId="4" xfId="0" applyNumberFormat="1" applyFont="1" applyFill="1" applyBorder="1" applyAlignment="1">
      <alignment horizontal="justify" vertical="top"/>
    </xf>
    <xf numFmtId="166" fontId="24" fillId="0" borderId="4" xfId="0" applyNumberFormat="1" applyFont="1" applyFill="1" applyBorder="1" applyAlignment="1">
      <alignment horizontal="right" vertical="top"/>
    </xf>
    <xf numFmtId="44" fontId="24" fillId="0" borderId="5" xfId="0" applyNumberFormat="1" applyFont="1" applyFill="1" applyBorder="1" applyAlignment="1">
      <alignment horizontal="right" vertical="top"/>
    </xf>
    <xf numFmtId="4" fontId="29" fillId="0" borderId="0" xfId="0" applyNumberFormat="1" applyFont="1" applyFill="1" applyAlignment="1">
      <alignment vertical="top"/>
    </xf>
    <xf numFmtId="0" fontId="29" fillId="0" borderId="0" xfId="0" applyFont="1" applyFill="1" applyAlignment="1">
      <alignment vertical="top"/>
    </xf>
    <xf numFmtId="2" fontId="26" fillId="0" borderId="0" xfId="0" applyNumberFormat="1" applyFont="1" applyFill="1" applyAlignment="1">
      <alignment horizontal="right" vertical="top"/>
    </xf>
    <xf numFmtId="2" fontId="24" fillId="0" borderId="0" xfId="0" applyNumberFormat="1" applyFont="1" applyFill="1" applyAlignment="1">
      <alignment horizontal="right" vertical="top"/>
    </xf>
    <xf numFmtId="165" fontId="24" fillId="0" borderId="0" xfId="0" applyNumberFormat="1" applyFont="1" applyFill="1" applyAlignment="1">
      <alignment horizontal="justify" vertical="top"/>
    </xf>
    <xf numFmtId="166" fontId="24" fillId="0" borderId="0" xfId="0" applyNumberFormat="1" applyFont="1" applyFill="1" applyAlignment="1">
      <alignment horizontal="right" vertical="top"/>
    </xf>
    <xf numFmtId="44" fontId="24" fillId="0" borderId="0" xfId="0" applyNumberFormat="1" applyFont="1" applyFill="1" applyBorder="1" applyAlignment="1">
      <alignment horizontal="right" vertical="top"/>
    </xf>
    <xf numFmtId="44" fontId="24" fillId="0" borderId="0" xfId="0" applyNumberFormat="1" applyFont="1" applyFill="1" applyAlignment="1">
      <alignment horizontal="right" vertical="top"/>
    </xf>
    <xf numFmtId="0" fontId="26" fillId="0" borderId="0" xfId="0" applyFont="1" applyFill="1" applyAlignment="1">
      <alignment horizontal="right" vertical="top"/>
    </xf>
    <xf numFmtId="0" fontId="24" fillId="0" borderId="0" xfId="0" applyFont="1" applyFill="1" applyAlignment="1">
      <alignment vertical="top"/>
    </xf>
    <xf numFmtId="0" fontId="26" fillId="0" borderId="0" xfId="0" applyFont="1" applyFill="1" applyAlignment="1">
      <alignment horizontal="justify" vertical="top" wrapText="1"/>
    </xf>
    <xf numFmtId="0" fontId="26" fillId="0" borderId="0" xfId="0" applyFont="1" applyFill="1" applyBorder="1" applyAlignment="1">
      <alignment horizontal="left" vertical="top"/>
    </xf>
    <xf numFmtId="49" fontId="26" fillId="0" borderId="0" xfId="0" applyNumberFormat="1" applyFont="1" applyFill="1" applyAlignment="1">
      <alignment horizontal="left" vertical="top" wrapText="1"/>
    </xf>
    <xf numFmtId="0" fontId="26" fillId="0" borderId="4" xfId="0" applyFont="1" applyFill="1" applyBorder="1" applyAlignment="1">
      <alignment horizontal="justify" vertical="justify" wrapText="1"/>
    </xf>
    <xf numFmtId="2" fontId="26" fillId="0" borderId="4" xfId="0" applyNumberFormat="1" applyFont="1" applyFill="1" applyBorder="1" applyAlignment="1">
      <alignment horizontal="right"/>
    </xf>
    <xf numFmtId="165" fontId="26" fillId="0" borderId="4" xfId="0" applyNumberFormat="1" applyFont="1" applyFill="1" applyBorder="1" applyAlignment="1">
      <alignment horizontal="justify"/>
    </xf>
    <xf numFmtId="166" fontId="26" fillId="0" borderId="4" xfId="0" applyNumberFormat="1" applyFont="1" applyFill="1" applyBorder="1" applyAlignment="1">
      <alignment horizontal="center"/>
    </xf>
    <xf numFmtId="44" fontId="26" fillId="0" borderId="5" xfId="0" applyNumberFormat="1" applyFont="1" applyFill="1" applyBorder="1" applyAlignment="1">
      <alignment horizontal="justify"/>
    </xf>
    <xf numFmtId="2" fontId="29" fillId="0" borderId="0" xfId="0" applyNumberFormat="1" applyFont="1" applyFill="1" applyAlignment="1">
      <alignment horizontal="right" vertical="top"/>
    </xf>
    <xf numFmtId="165" fontId="29" fillId="0" borderId="0" xfId="0" applyNumberFormat="1" applyFont="1" applyFill="1" applyAlignment="1">
      <alignment horizontal="justify" vertical="top"/>
    </xf>
    <xf numFmtId="166" fontId="29" fillId="0" borderId="0" xfId="0" applyNumberFormat="1" applyFont="1" applyFill="1" applyAlignment="1">
      <alignment horizontal="right" vertical="top"/>
    </xf>
    <xf numFmtId="44" fontId="29" fillId="0" borderId="0" xfId="0" applyNumberFormat="1" applyFont="1" applyFill="1" applyAlignment="1">
      <alignment horizontal="right" vertical="top"/>
    </xf>
    <xf numFmtId="49" fontId="4" fillId="0" borderId="0" xfId="0" applyNumberFormat="1" applyFont="1" applyFill="1" applyAlignment="1">
      <alignment horizontal="right" vertical="top"/>
    </xf>
    <xf numFmtId="0" fontId="31" fillId="0" borderId="0" xfId="0" applyFont="1" applyFill="1"/>
    <xf numFmtId="0" fontId="31" fillId="0" borderId="0" xfId="0" applyFont="1" applyFill="1" applyBorder="1" applyAlignment="1">
      <alignment horizontal="left"/>
    </xf>
    <xf numFmtId="0" fontId="31" fillId="0" borderId="0" xfId="0" applyFont="1" applyFill="1" applyBorder="1"/>
    <xf numFmtId="49" fontId="31" fillId="0" borderId="0" xfId="0" applyNumberFormat="1" applyFont="1" applyFill="1" applyAlignment="1">
      <alignment horizontal="right" vertical="top"/>
    </xf>
    <xf numFmtId="0" fontId="31" fillId="0" borderId="9" xfId="0" applyFont="1" applyFill="1" applyBorder="1" applyAlignment="1">
      <alignment horizontal="left"/>
    </xf>
    <xf numFmtId="0" fontId="31" fillId="0" borderId="9" xfId="0" applyFont="1" applyFill="1" applyBorder="1"/>
    <xf numFmtId="0" fontId="4" fillId="0" borderId="9" xfId="0" applyFont="1" applyFill="1" applyBorder="1"/>
    <xf numFmtId="0" fontId="31" fillId="0" borderId="10" xfId="0" quotePrefix="1" applyFont="1" applyFill="1" applyBorder="1" applyAlignment="1">
      <alignment horizontal="left"/>
    </xf>
    <xf numFmtId="0" fontId="4" fillId="0" borderId="10" xfId="0" applyFont="1" applyFill="1" applyBorder="1"/>
    <xf numFmtId="0" fontId="31" fillId="0" borderId="10" xfId="0" applyFont="1" applyFill="1" applyBorder="1" applyAlignment="1">
      <alignment horizontal="left"/>
    </xf>
    <xf numFmtId="2" fontId="31" fillId="0" borderId="10" xfId="0" applyNumberFormat="1" applyFont="1" applyFill="1" applyBorder="1" applyAlignment="1">
      <alignment horizontal="left"/>
    </xf>
    <xf numFmtId="49" fontId="31" fillId="0" borderId="2" xfId="0" applyNumberFormat="1" applyFont="1" applyFill="1" applyBorder="1" applyAlignment="1">
      <alignment horizontal="right" vertical="top"/>
    </xf>
    <xf numFmtId="0" fontId="31" fillId="0" borderId="2" xfId="0" applyFont="1" applyFill="1" applyBorder="1" applyAlignment="1">
      <alignment horizontal="left" vertical="top"/>
    </xf>
    <xf numFmtId="0" fontId="4" fillId="0" borderId="2" xfId="0" applyFont="1" applyFill="1" applyBorder="1"/>
    <xf numFmtId="0" fontId="4" fillId="0" borderId="8" xfId="0" applyFont="1" applyFill="1" applyBorder="1"/>
    <xf numFmtId="0" fontId="27" fillId="0" borderId="0" xfId="0" applyFont="1" applyFill="1" applyAlignment="1">
      <alignment horizontal="center" vertical="center" wrapText="1"/>
    </xf>
    <xf numFmtId="0" fontId="8" fillId="0" borderId="0" xfId="0" applyFont="1" applyAlignment="1">
      <alignment horizontal="justify" vertical="justify" wrapText="1"/>
    </xf>
    <xf numFmtId="0" fontId="8" fillId="0" borderId="0" xfId="0" quotePrefix="1" applyFont="1" applyAlignment="1">
      <alignment horizontal="justify" vertical="justify" wrapText="1"/>
    </xf>
    <xf numFmtId="0" fontId="24" fillId="0" borderId="0" xfId="0" applyFont="1" applyFill="1" applyAlignment="1">
      <alignment horizontal="justify" vertical="justify" wrapText="1"/>
    </xf>
    <xf numFmtId="0" fontId="24" fillId="0" borderId="0" xfId="0" quotePrefix="1" applyFont="1" applyFill="1" applyAlignment="1">
      <alignment horizontal="justify" vertical="justify" wrapText="1"/>
    </xf>
    <xf numFmtId="0" fontId="24" fillId="0" borderId="0" xfId="0" applyFont="1" applyFill="1" applyAlignment="1">
      <alignment horizontal="justify" vertical="justify"/>
    </xf>
    <xf numFmtId="0" fontId="26" fillId="0" borderId="0" xfId="0" quotePrefix="1" applyFont="1" applyFill="1" applyAlignment="1">
      <alignment horizontal="left" vertical="justify" wrapText="1"/>
    </xf>
    <xf numFmtId="0" fontId="24" fillId="0" borderId="0" xfId="0" quotePrefix="1" applyFont="1" applyAlignment="1">
      <alignment horizontal="left" vertical="center" wrapText="1"/>
    </xf>
    <xf numFmtId="0" fontId="24" fillId="0" borderId="0" xfId="0" applyFont="1" applyAlignment="1"/>
    <xf numFmtId="0" fontId="24" fillId="0" borderId="0" xfId="0" applyFont="1" applyAlignment="1">
      <alignment horizontal="left" vertical="center" wrapText="1"/>
    </xf>
    <xf numFmtId="0" fontId="24" fillId="0" borderId="0" xfId="0" quotePrefix="1" applyFont="1" applyAlignment="1">
      <alignment horizontal="left" vertical="top" wrapText="1"/>
    </xf>
    <xf numFmtId="0" fontId="24" fillId="0" borderId="0" xfId="0" applyFont="1" applyAlignment="1">
      <alignment vertical="top"/>
    </xf>
    <xf numFmtId="0" fontId="26" fillId="0" borderId="13" xfId="23" applyFont="1" applyBorder="1" applyAlignment="1">
      <alignment horizontal="left" vertical="top"/>
    </xf>
    <xf numFmtId="0" fontId="24" fillId="0" borderId="13" xfId="23" applyFont="1" applyBorder="1"/>
    <xf numFmtId="0" fontId="24" fillId="0" borderId="0" xfId="7" quotePrefix="1" applyFont="1" applyFill="1" applyAlignment="1">
      <alignment horizontal="justify" vertical="justify" wrapText="1"/>
    </xf>
    <xf numFmtId="0" fontId="26" fillId="0" borderId="13" xfId="23" quotePrefix="1" applyFont="1" applyBorder="1" applyAlignment="1">
      <alignment horizontal="left" vertical="top"/>
    </xf>
    <xf numFmtId="0" fontId="30" fillId="0" borderId="0" xfId="23" applyFont="1" applyAlignment="1">
      <alignment horizontal="center" vertical="top" wrapText="1"/>
    </xf>
    <xf numFmtId="0" fontId="24" fillId="0" borderId="0" xfId="23" applyFont="1" applyAlignment="1">
      <alignment horizontal="justify" vertical="justify" wrapText="1"/>
    </xf>
    <xf numFmtId="0" fontId="28" fillId="0" borderId="0" xfId="23" applyFont="1" applyAlignment="1">
      <alignment horizontal="justify" vertical="justify" wrapText="1"/>
    </xf>
    <xf numFmtId="0" fontId="26" fillId="0" borderId="0" xfId="23" applyFont="1" applyAlignment="1">
      <alignment horizontal="left" vertical="center" wrapText="1"/>
    </xf>
    <xf numFmtId="0" fontId="28" fillId="0" borderId="0" xfId="23" applyFont="1" applyAlignment="1"/>
    <xf numFmtId="4" fontId="29" fillId="0" borderId="0" xfId="23" applyNumberFormat="1" applyFont="1" applyAlignment="1">
      <alignment horizontal="left" vertical="center"/>
    </xf>
    <xf numFmtId="0" fontId="8" fillId="0" borderId="0" xfId="0" applyFont="1" applyAlignment="1">
      <alignment horizontal="left" vertical="top" wrapText="1"/>
    </xf>
    <xf numFmtId="2" fontId="26" fillId="0" borderId="3" xfId="0" applyNumberFormat="1" applyFont="1" applyFill="1" applyBorder="1" applyAlignment="1">
      <alignment horizontal="center" vertical="top"/>
    </xf>
    <xf numFmtId="2" fontId="26" fillId="0" borderId="4" xfId="0" applyNumberFormat="1" applyFont="1" applyFill="1" applyBorder="1" applyAlignment="1">
      <alignment horizontal="center" vertical="top"/>
    </xf>
    <xf numFmtId="0" fontId="26" fillId="0" borderId="4" xfId="0" applyFont="1" applyFill="1" applyBorder="1" applyAlignment="1">
      <alignment horizontal="left" vertical="top" wrapText="1"/>
    </xf>
    <xf numFmtId="4" fontId="29" fillId="0" borderId="0" xfId="0" applyNumberFormat="1" applyFont="1" applyFill="1" applyAlignment="1">
      <alignment horizontal="left" vertical="center"/>
    </xf>
    <xf numFmtId="0" fontId="24" fillId="0" borderId="0" xfId="0" quotePrefix="1" applyFont="1" applyAlignment="1">
      <alignment horizontal="justify" vertical="justify" wrapText="1"/>
    </xf>
    <xf numFmtId="0" fontId="24" fillId="0" borderId="0" xfId="0" applyFont="1" applyAlignment="1">
      <alignment horizontal="justify" vertical="justify"/>
    </xf>
    <xf numFmtId="0" fontId="26" fillId="0" borderId="5" xfId="0" applyFont="1" applyFill="1" applyBorder="1" applyAlignment="1">
      <alignment horizontal="left" vertical="top" wrapText="1"/>
    </xf>
    <xf numFmtId="0" fontId="26" fillId="0" borderId="0" xfId="0" applyFont="1" applyFill="1" applyAlignment="1">
      <alignment horizontal="left" vertical="top" wrapText="1"/>
    </xf>
    <xf numFmtId="0" fontId="24" fillId="0" borderId="0" xfId="0" applyFont="1" applyFill="1" applyAlignment="1">
      <alignment horizontal="left" vertical="top" wrapText="1"/>
    </xf>
    <xf numFmtId="0" fontId="24" fillId="0" borderId="0" xfId="0" quotePrefix="1" applyFont="1" applyFill="1" applyAlignment="1">
      <alignment horizontal="left" vertical="top"/>
    </xf>
    <xf numFmtId="0" fontId="24" fillId="0" borderId="0" xfId="0" quotePrefix="1" applyFont="1" applyFill="1" applyAlignment="1">
      <alignment horizontal="justify" vertical="top" wrapText="1"/>
    </xf>
    <xf numFmtId="0" fontId="26" fillId="0" borderId="0" xfId="0" applyFont="1" applyFill="1" applyAlignment="1">
      <alignment horizontal="justify" vertical="top" wrapText="1"/>
    </xf>
  </cellXfs>
  <cellStyles count="24">
    <cellStyle name="Bad 2" xfId="20" xr:uid="{00000000-0005-0000-0000-000000000000}"/>
    <cellStyle name="Comma 2" xfId="1" xr:uid="{00000000-0005-0000-0000-000001000000}"/>
    <cellStyle name="Normal - Style1" xfId="2" xr:uid="{00000000-0005-0000-0000-000003000000}"/>
    <cellStyle name="Normal 10" xfId="3" xr:uid="{00000000-0005-0000-0000-000004000000}"/>
    <cellStyle name="Normal 10 2" xfId="4" xr:uid="{00000000-0005-0000-0000-000005000000}"/>
    <cellStyle name="Normal 11" xfId="5" xr:uid="{00000000-0005-0000-0000-000006000000}"/>
    <cellStyle name="Normal 12" xfId="21" xr:uid="{00000000-0005-0000-0000-000007000000}"/>
    <cellStyle name="Normal 13" xfId="23" xr:uid="{00000000-0005-0000-0000-000008000000}"/>
    <cellStyle name="Normal 138" xfId="6" xr:uid="{00000000-0005-0000-0000-000009000000}"/>
    <cellStyle name="Normal 2" xfId="7" xr:uid="{00000000-0005-0000-0000-00000A000000}"/>
    <cellStyle name="Normal 3" xfId="8" xr:uid="{00000000-0005-0000-0000-00000B000000}"/>
    <cellStyle name="Normal 3 2" xfId="22" xr:uid="{00000000-0005-0000-0000-00000C000000}"/>
    <cellStyle name="Normal 4" xfId="9" xr:uid="{00000000-0005-0000-0000-00000D000000}"/>
    <cellStyle name="Normal 5" xfId="10" xr:uid="{00000000-0005-0000-0000-00000E000000}"/>
    <cellStyle name="Normal 6" xfId="11" xr:uid="{00000000-0005-0000-0000-00000F000000}"/>
    <cellStyle name="Normal 7" xfId="12" xr:uid="{00000000-0005-0000-0000-000010000000}"/>
    <cellStyle name="Normal 8" xfId="13" xr:uid="{00000000-0005-0000-0000-000011000000}"/>
    <cellStyle name="Normal 9" xfId="14" xr:uid="{00000000-0005-0000-0000-000012000000}"/>
    <cellStyle name="Normal_PEVEC_TROSKOVNIK" xfId="15" xr:uid="{00000000-0005-0000-0000-000013000000}"/>
    <cellStyle name="normální_A" xfId="16" xr:uid="{00000000-0005-0000-0000-000014000000}"/>
    <cellStyle name="Normalno" xfId="0" builtinId="0"/>
    <cellStyle name="Obično_tablica materijala 3" xfId="17" xr:uid="{00000000-0005-0000-0000-000015000000}"/>
    <cellStyle name="Style 1" xfId="18" xr:uid="{00000000-0005-0000-0000-000016000000}"/>
    <cellStyle name="Style 1 2" xfId="19" xr:uid="{00000000-0005-0000-0000-000017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S064\HOME\DOCUME~1\PODOLS~1\LOCALS~1\Temp\Skanska%20nab&#237;dka-04031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pidmc\poslovi_2020\Documents%20and%20Settings\Renato\My%20Documents\Izbor\Izbor_TR_0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01"/>
      <sheetName val="02"/>
      <sheetName val="03"/>
      <sheetName val="04"/>
      <sheetName val="05"/>
      <sheetName val="06"/>
      <sheetName val="07"/>
      <sheetName val="08"/>
      <sheetName val="0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VE"/>
      <sheetName val="Naslovnica"/>
      <sheetName val="1.  ZEMLJANI"/>
      <sheetName val="2. BET. I ARM_BET"/>
      <sheetName val="3. ARMIRAČKI"/>
      <sheetName val="4. ZIDARSKI"/>
      <sheetName val="5. TESARSKI"/>
      <sheetName val="6. IZOLATERSKI"/>
      <sheetName val="7. FASADERSKI"/>
      <sheetName val="8. LIMARSKI"/>
      <sheetName val="9. SOB. LIČILAČKI"/>
      <sheetName val="10. KERAMIČARSKI"/>
      <sheetName val="11. PARKETARSKI"/>
      <sheetName val="12. STOLARSKI"/>
      <sheetName val="13. AL. BRAVARSKI"/>
      <sheetName val="14. PVC STOLARIJA"/>
      <sheetName val="15. OSTALI"/>
      <sheetName val="REKAPITULACIJA"/>
    </sheetNames>
    <sheetDataSet>
      <sheetData sheetId="0" refreshError="1"/>
      <sheetData sheetId="1" refreshError="1"/>
      <sheetData sheetId="2">
        <row r="3">
          <cell r="A3" t="str">
            <v>01.</v>
          </cell>
          <cell r="D3" t="str">
            <v>ZEMLJANI RADOVI</v>
          </cell>
        </row>
        <row r="5">
          <cell r="D5" t="str">
            <v>NAPOMENA:</v>
          </cell>
        </row>
        <row r="6">
          <cell r="D6" t="str">
            <v>U cijenu svake pojedine stavke uračunato:</v>
          </cell>
        </row>
        <row r="7">
          <cell r="D7" t="str">
            <v>-sav prijevoz iskopanog materijala, ili materijala dobivenog od rušenja, na gradsku deponiju. Posebni se odvoz materijala ne obračunava</v>
          </cell>
        </row>
        <row r="8">
          <cell r="D8" t="str">
            <v>-dobava i ugradnja svog potrebnog materijala, sav unutrašnji i vanjski transport,</v>
          </cell>
        </row>
        <row r="9">
          <cell r="D9" t="str">
            <v>-sve potrebne skele, podupiranja, razupiranja, osiguranje iskopa i susjednih objekata za dubinu iskopa do jedne etaže (3,0 m)</v>
          </cell>
        </row>
        <row r="10">
          <cell r="D10" t="str">
            <v>-izrada i uklanjanje svih prilaznih i radnih rampi,</v>
          </cell>
        </row>
        <row r="11">
          <cell r="D11" t="str">
            <v>-sva eventualna ispumpavanja voda u građevinskoj jami ili djelovima zgrade.</v>
          </cell>
        </row>
        <row r="12">
          <cell r="B12" t="str">
            <v xml:space="preserve"> </v>
          </cell>
        </row>
        <row r="13">
          <cell r="A13" t="str">
            <v xml:space="preserve"> </v>
          </cell>
          <cell r="B13" t="str">
            <v xml:space="preserve"> </v>
          </cell>
        </row>
        <row r="14">
          <cell r="A14" t="str">
            <v xml:space="preserve"> </v>
          </cell>
          <cell r="B14" t="str">
            <v xml:space="preserve"> </v>
          </cell>
        </row>
        <row r="15">
          <cell r="A15" t="str">
            <v>01.</v>
          </cell>
          <cell r="B15">
            <v>1</v>
          </cell>
          <cell r="D15" t="str">
            <v xml:space="preserve">Strojni široki iskop u zemlji za podrum. Iskop do dubine ~500cm). U cijenu su uračunata sva potrebna podupiranja i razupiranja, osiguranje iskopa i susjednih objekata, izrada prilaznih rampi, eventualni rad u vodi. Radovi vezani za osiguranje građevinske </v>
          </cell>
        </row>
        <row r="16">
          <cell r="A16" t="str">
            <v xml:space="preserve"> </v>
          </cell>
          <cell r="B16" t="str">
            <v xml:space="preserve"> </v>
          </cell>
          <cell r="E16" t="str">
            <v xml:space="preserve">m3 </v>
          </cell>
          <cell r="F16">
            <v>1478.559</v>
          </cell>
        </row>
        <row r="17">
          <cell r="A17" t="str">
            <v xml:space="preserve"> </v>
          </cell>
          <cell r="B17" t="str">
            <v xml:space="preserve"> </v>
          </cell>
        </row>
        <row r="18">
          <cell r="A18" t="str">
            <v>01.</v>
          </cell>
          <cell r="B18">
            <v>2</v>
          </cell>
          <cell r="D18" t="str">
            <v>Planiranje dna građevinske jame širokog iskopa i iskopa za trakaste temelje s točnošću ± 3 cm i nabijanje do modula stišljivosti tla od M=7000 kN/m3. Obračun po m2 isplanirane površine.</v>
          </cell>
        </row>
        <row r="19">
          <cell r="A19" t="str">
            <v xml:space="preserve"> </v>
          </cell>
          <cell r="B19" t="str">
            <v xml:space="preserve"> </v>
          </cell>
          <cell r="E19" t="str">
            <v xml:space="preserve">m2 </v>
          </cell>
          <cell r="F19">
            <v>301.49</v>
          </cell>
        </row>
        <row r="20">
          <cell r="A20" t="str">
            <v xml:space="preserve"> </v>
          </cell>
          <cell r="B20" t="str">
            <v xml:space="preserve"> </v>
          </cell>
        </row>
        <row r="21">
          <cell r="A21" t="str">
            <v>01.</v>
          </cell>
          <cell r="B21">
            <v>3</v>
          </cell>
          <cell r="D21" t="str">
            <v>Nasipavanje uz obodne zidove podruma materijalom dobivenim iz iskopa s nabijanjem u slojevima od 50 cm do modula stišljivosti tla od M=7000 kN/m3.</v>
          </cell>
        </row>
        <row r="22">
          <cell r="A22" t="str">
            <v xml:space="preserve"> </v>
          </cell>
          <cell r="B22" t="str">
            <v xml:space="preserve"> </v>
          </cell>
          <cell r="E22" t="str">
            <v>m3</v>
          </cell>
          <cell r="F22">
            <v>19.487600000000004</v>
          </cell>
        </row>
        <row r="23">
          <cell r="A23" t="str">
            <v xml:space="preserve"> </v>
          </cell>
          <cell r="B23" t="str">
            <v xml:space="preserve"> </v>
          </cell>
        </row>
        <row r="24">
          <cell r="A24" t="str">
            <v>01.</v>
          </cell>
          <cell r="B24">
            <v>4</v>
          </cell>
          <cell r="D24" t="str">
            <v>Izrada kamenog nabačaja (kaldrme) od kamena lomljenca debljine 15 cm s nabijanjem i izravnavanjem s točnošću ± 3 cm.</v>
          </cell>
        </row>
        <row r="25">
          <cell r="A25" t="str">
            <v xml:space="preserve"> </v>
          </cell>
          <cell r="B25" t="str">
            <v xml:space="preserve"> </v>
          </cell>
          <cell r="E25" t="str">
            <v xml:space="preserve">m3  </v>
          </cell>
          <cell r="F25">
            <v>45.223500000000001</v>
          </cell>
        </row>
        <row r="26">
          <cell r="A26" t="str">
            <v xml:space="preserve"> </v>
          </cell>
          <cell r="B26" t="str">
            <v xml:space="preserve"> </v>
          </cell>
        </row>
        <row r="28">
          <cell r="A28" t="str">
            <v>01.</v>
          </cell>
          <cell r="D28" t="str">
            <v>UKUPNO ZEMLJANI RADOVI:</v>
          </cell>
        </row>
      </sheetData>
      <sheetData sheetId="3"/>
      <sheetData sheetId="4"/>
      <sheetData sheetId="5" refreshError="1"/>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H69"/>
  <sheetViews>
    <sheetView view="pageBreakPreview" zoomScaleNormal="100" zoomScaleSheetLayoutView="100" workbookViewId="0">
      <selection sqref="A1:G25"/>
    </sheetView>
  </sheetViews>
  <sheetFormatPr defaultColWidth="8.77734375" defaultRowHeight="12.75"/>
  <cols>
    <col min="1" max="1" width="3.33203125" style="6" customWidth="1"/>
    <col min="2" max="2" width="2.33203125" style="4" customWidth="1"/>
    <col min="3" max="3" width="3" style="4" bestFit="1" customWidth="1"/>
    <col min="4" max="4" width="34.77734375" style="4" customWidth="1"/>
    <col min="5" max="5" width="4.6640625" style="4" customWidth="1"/>
    <col min="6" max="6" width="8.21875" style="4" customWidth="1"/>
    <col min="7" max="7" width="15.88671875" style="4" customWidth="1"/>
    <col min="8" max="16384" width="8.77734375" style="4"/>
  </cols>
  <sheetData>
    <row r="1" spans="1:7" ht="15" customHeight="1">
      <c r="A1" s="309" t="s">
        <v>235</v>
      </c>
      <c r="B1" s="309"/>
      <c r="C1" s="309"/>
      <c r="D1" s="309"/>
      <c r="E1" s="309"/>
      <c r="F1" s="309"/>
      <c r="G1" s="309"/>
    </row>
    <row r="2" spans="1:7" ht="15" customHeight="1">
      <c r="A2" s="309"/>
      <c r="B2" s="309"/>
      <c r="C2" s="309"/>
      <c r="D2" s="309"/>
      <c r="E2" s="309"/>
      <c r="F2" s="309"/>
      <c r="G2" s="309"/>
    </row>
    <row r="3" spans="1:7" ht="15" customHeight="1">
      <c r="A3" s="309"/>
      <c r="B3" s="309"/>
      <c r="C3" s="309"/>
      <c r="D3" s="309"/>
      <c r="E3" s="309"/>
      <c r="F3" s="309"/>
      <c r="G3" s="309"/>
    </row>
    <row r="4" spans="1:7" ht="15" customHeight="1">
      <c r="A4" s="309"/>
      <c r="B4" s="309"/>
      <c r="C4" s="309"/>
      <c r="D4" s="309"/>
      <c r="E4" s="309"/>
      <c r="F4" s="309"/>
      <c r="G4" s="309"/>
    </row>
    <row r="5" spans="1:7" ht="15" customHeight="1">
      <c r="A5" s="309"/>
      <c r="B5" s="309"/>
      <c r="C5" s="309"/>
      <c r="D5" s="309"/>
      <c r="E5" s="309"/>
      <c r="F5" s="309"/>
      <c r="G5" s="309"/>
    </row>
    <row r="6" spans="1:7" ht="15" customHeight="1">
      <c r="A6" s="309"/>
      <c r="B6" s="309"/>
      <c r="C6" s="309"/>
      <c r="D6" s="309"/>
      <c r="E6" s="309"/>
      <c r="F6" s="309"/>
      <c r="G6" s="309"/>
    </row>
    <row r="7" spans="1:7" ht="15" customHeight="1">
      <c r="A7" s="309"/>
      <c r="B7" s="309"/>
      <c r="C7" s="309"/>
      <c r="D7" s="309"/>
      <c r="E7" s="309"/>
      <c r="F7" s="309"/>
      <c r="G7" s="309"/>
    </row>
    <row r="8" spans="1:7" ht="15" customHeight="1">
      <c r="A8" s="309"/>
      <c r="B8" s="309"/>
      <c r="C8" s="309"/>
      <c r="D8" s="309"/>
      <c r="E8" s="309"/>
      <c r="F8" s="309"/>
      <c r="G8" s="309"/>
    </row>
    <row r="9" spans="1:7" ht="15" customHeight="1">
      <c r="A9" s="309"/>
      <c r="B9" s="309"/>
      <c r="C9" s="309"/>
      <c r="D9" s="309"/>
      <c r="E9" s="309"/>
      <c r="F9" s="309"/>
      <c r="G9" s="309"/>
    </row>
    <row r="10" spans="1:7" ht="15" customHeight="1">
      <c r="A10" s="309"/>
      <c r="B10" s="309"/>
      <c r="C10" s="309"/>
      <c r="D10" s="309"/>
      <c r="E10" s="309"/>
      <c r="F10" s="309"/>
      <c r="G10" s="309"/>
    </row>
    <row r="11" spans="1:7" ht="15" customHeight="1">
      <c r="A11" s="309"/>
      <c r="B11" s="309"/>
      <c r="C11" s="309"/>
      <c r="D11" s="309"/>
      <c r="E11" s="309"/>
      <c r="F11" s="309"/>
      <c r="G11" s="309"/>
    </row>
    <row r="12" spans="1:7" ht="15" customHeight="1">
      <c r="A12" s="309"/>
      <c r="B12" s="309"/>
      <c r="C12" s="309"/>
      <c r="D12" s="309"/>
      <c r="E12" s="309"/>
      <c r="F12" s="309"/>
      <c r="G12" s="309"/>
    </row>
    <row r="13" spans="1:7" ht="15" customHeight="1">
      <c r="A13" s="309"/>
      <c r="B13" s="309"/>
      <c r="C13" s="309"/>
      <c r="D13" s="309"/>
      <c r="E13" s="309"/>
      <c r="F13" s="309"/>
      <c r="G13" s="309"/>
    </row>
    <row r="14" spans="1:7" ht="15" customHeight="1">
      <c r="A14" s="309"/>
      <c r="B14" s="309"/>
      <c r="C14" s="309"/>
      <c r="D14" s="309"/>
      <c r="E14" s="309"/>
      <c r="F14" s="309"/>
      <c r="G14" s="309"/>
    </row>
    <row r="15" spans="1:7" ht="15" customHeight="1">
      <c r="A15" s="309"/>
      <c r="B15" s="309"/>
      <c r="C15" s="309"/>
      <c r="D15" s="309"/>
      <c r="E15" s="309"/>
      <c r="F15" s="309"/>
      <c r="G15" s="309"/>
    </row>
    <row r="16" spans="1:7" ht="15" customHeight="1">
      <c r="A16" s="309"/>
      <c r="B16" s="309"/>
      <c r="C16" s="309"/>
      <c r="D16" s="309"/>
      <c r="E16" s="309"/>
      <c r="F16" s="309"/>
      <c r="G16" s="309"/>
    </row>
    <row r="17" spans="1:8" ht="15" customHeight="1">
      <c r="A17" s="309"/>
      <c r="B17" s="309"/>
      <c r="C17" s="309"/>
      <c r="D17" s="309"/>
      <c r="E17" s="309"/>
      <c r="F17" s="309"/>
      <c r="G17" s="309"/>
    </row>
    <row r="18" spans="1:8" ht="15" customHeight="1">
      <c r="A18" s="309"/>
      <c r="B18" s="309"/>
      <c r="C18" s="309"/>
      <c r="D18" s="309"/>
      <c r="E18" s="309"/>
      <c r="F18" s="309"/>
      <c r="G18" s="309"/>
    </row>
    <row r="19" spans="1:8" ht="15" customHeight="1">
      <c r="A19" s="309"/>
      <c r="B19" s="309"/>
      <c r="C19" s="309"/>
      <c r="D19" s="309"/>
      <c r="E19" s="309"/>
      <c r="F19" s="309"/>
      <c r="G19" s="309"/>
    </row>
    <row r="20" spans="1:8" ht="15" customHeight="1">
      <c r="A20" s="309"/>
      <c r="B20" s="309"/>
      <c r="C20" s="309"/>
      <c r="D20" s="309"/>
      <c r="E20" s="309"/>
      <c r="F20" s="309"/>
      <c r="G20" s="309"/>
    </row>
    <row r="21" spans="1:8" ht="15" customHeight="1">
      <c r="A21" s="309"/>
      <c r="B21" s="309"/>
      <c r="C21" s="309"/>
      <c r="D21" s="309"/>
      <c r="E21" s="309"/>
      <c r="F21" s="309"/>
      <c r="G21" s="309"/>
    </row>
    <row r="22" spans="1:8" ht="15" customHeight="1">
      <c r="A22" s="309"/>
      <c r="B22" s="309"/>
      <c r="C22" s="309"/>
      <c r="D22" s="309"/>
      <c r="E22" s="309"/>
      <c r="F22" s="309"/>
      <c r="G22" s="309"/>
    </row>
    <row r="23" spans="1:8" ht="15" customHeight="1">
      <c r="A23" s="309"/>
      <c r="B23" s="309"/>
      <c r="C23" s="309"/>
      <c r="D23" s="309"/>
      <c r="E23" s="309"/>
      <c r="F23" s="309"/>
      <c r="G23" s="309"/>
    </row>
    <row r="24" spans="1:8" ht="15" customHeight="1">
      <c r="A24" s="309"/>
      <c r="B24" s="309"/>
      <c r="C24" s="309"/>
      <c r="D24" s="309"/>
      <c r="E24" s="309"/>
      <c r="F24" s="309"/>
      <c r="G24" s="309"/>
    </row>
    <row r="25" spans="1:8" ht="15" customHeight="1">
      <c r="A25" s="309"/>
      <c r="B25" s="309"/>
      <c r="C25" s="309"/>
      <c r="D25" s="309"/>
      <c r="E25" s="309"/>
      <c r="F25" s="309"/>
      <c r="G25" s="309"/>
    </row>
    <row r="26" spans="1:8">
      <c r="A26" s="5"/>
      <c r="D26" s="2"/>
      <c r="E26" s="1"/>
      <c r="F26" s="3"/>
      <c r="G26" s="3"/>
    </row>
    <row r="27" spans="1:8">
      <c r="A27" s="5"/>
      <c r="D27" s="2"/>
      <c r="E27" s="1"/>
      <c r="F27" s="3"/>
      <c r="G27" s="3"/>
    </row>
    <row r="31" spans="1:8">
      <c r="A31" s="5"/>
      <c r="F31" s="6"/>
    </row>
    <row r="32" spans="1:8">
      <c r="G32" s="7"/>
      <c r="H32" s="8"/>
    </row>
    <row r="39" ht="12.6" customHeight="1"/>
    <row r="66" ht="57.75" customHeight="1"/>
    <row r="69" ht="30" customHeight="1"/>
  </sheetData>
  <mergeCells count="1">
    <mergeCell ref="A1:G25"/>
  </mergeCells>
  <pageMargins left="0.78740157480314965" right="0.74803149606299213" top="1.2204724409448819" bottom="0.59055118110236227" header="0.51181102362204722" footer="0"/>
  <pageSetup paperSize="9" scale="99" firstPageNumber="85" fitToHeight="0" orientation="portrait" r:id="rId1"/>
  <headerFooter alignWithMargins="0"/>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pageSetUpPr fitToPage="1"/>
  </sheetPr>
  <dimension ref="A1:K32"/>
  <sheetViews>
    <sheetView view="pageBreakPreview" zoomScale="130" zoomScaleNormal="100" zoomScaleSheetLayoutView="130" zoomScalePageLayoutView="85" workbookViewId="0">
      <selection activeCell="G8" sqref="G8:G20"/>
    </sheetView>
  </sheetViews>
  <sheetFormatPr defaultColWidth="8.77734375" defaultRowHeight="11.25"/>
  <cols>
    <col min="1" max="2" width="2.77734375" style="272" bestFit="1" customWidth="1"/>
    <col min="3" max="3" width="2.44140625" style="272" bestFit="1" customWidth="1"/>
    <col min="4" max="4" width="30.6640625" style="258" customWidth="1"/>
    <col min="5" max="5" width="7.5546875" style="289" bestFit="1" customWidth="1"/>
    <col min="6" max="6" width="3.5546875" style="290" bestFit="1" customWidth="1"/>
    <col min="7" max="7" width="9" style="291" customWidth="1"/>
    <col min="8" max="8" width="13.5546875" style="292" customWidth="1"/>
    <col min="9" max="9" width="10.77734375" style="271" customWidth="1"/>
    <col min="10" max="10" width="16.6640625" style="271" customWidth="1"/>
    <col min="11" max="11" width="10.77734375" style="271" customWidth="1"/>
    <col min="12" max="256" width="8.77734375" style="272"/>
    <col min="257" max="258" width="2.77734375" style="272" bestFit="1" customWidth="1"/>
    <col min="259" max="259" width="2.44140625" style="272" bestFit="1" customWidth="1"/>
    <col min="260" max="260" width="30.6640625" style="272" customWidth="1"/>
    <col min="261" max="261" width="7.5546875" style="272" bestFit="1" customWidth="1"/>
    <col min="262" max="262" width="3.5546875" style="272" bestFit="1" customWidth="1"/>
    <col min="263" max="263" width="9" style="272" customWidth="1"/>
    <col min="264" max="264" width="13.5546875" style="272" customWidth="1"/>
    <col min="265" max="265" width="10.77734375" style="272" customWidth="1"/>
    <col min="266" max="266" width="16.6640625" style="272" customWidth="1"/>
    <col min="267" max="267" width="10.77734375" style="272" customWidth="1"/>
    <col min="268" max="512" width="8.77734375" style="272"/>
    <col min="513" max="514" width="2.77734375" style="272" bestFit="1" customWidth="1"/>
    <col min="515" max="515" width="2.44140625" style="272" bestFit="1" customWidth="1"/>
    <col min="516" max="516" width="30.6640625" style="272" customWidth="1"/>
    <col min="517" max="517" width="7.5546875" style="272" bestFit="1" customWidth="1"/>
    <col min="518" max="518" width="3.5546875" style="272" bestFit="1" customWidth="1"/>
    <col min="519" max="519" width="9" style="272" customWidth="1"/>
    <col min="520" max="520" width="13.5546875" style="272" customWidth="1"/>
    <col min="521" max="521" width="10.77734375" style="272" customWidth="1"/>
    <col min="522" max="522" width="16.6640625" style="272" customWidth="1"/>
    <col min="523" max="523" width="10.77734375" style="272" customWidth="1"/>
    <col min="524" max="768" width="8.77734375" style="272"/>
    <col min="769" max="770" width="2.77734375" style="272" bestFit="1" customWidth="1"/>
    <col min="771" max="771" width="2.44140625" style="272" bestFit="1" customWidth="1"/>
    <col min="772" max="772" width="30.6640625" style="272" customWidth="1"/>
    <col min="773" max="773" width="7.5546875" style="272" bestFit="1" customWidth="1"/>
    <col min="774" max="774" width="3.5546875" style="272" bestFit="1" customWidth="1"/>
    <col min="775" max="775" width="9" style="272" customWidth="1"/>
    <col min="776" max="776" width="13.5546875" style="272" customWidth="1"/>
    <col min="777" max="777" width="10.77734375" style="272" customWidth="1"/>
    <col min="778" max="778" width="16.6640625" style="272" customWidth="1"/>
    <col min="779" max="779" width="10.77734375" style="272" customWidth="1"/>
    <col min="780" max="1024" width="8.77734375" style="272"/>
    <col min="1025" max="1026" width="2.77734375" style="272" bestFit="1" customWidth="1"/>
    <col min="1027" max="1027" width="2.44140625" style="272" bestFit="1" customWidth="1"/>
    <col min="1028" max="1028" width="30.6640625" style="272" customWidth="1"/>
    <col min="1029" max="1029" width="7.5546875" style="272" bestFit="1" customWidth="1"/>
    <col min="1030" max="1030" width="3.5546875" style="272" bestFit="1" customWidth="1"/>
    <col min="1031" max="1031" width="9" style="272" customWidth="1"/>
    <col min="1032" max="1032" width="13.5546875" style="272" customWidth="1"/>
    <col min="1033" max="1033" width="10.77734375" style="272" customWidth="1"/>
    <col min="1034" max="1034" width="16.6640625" style="272" customWidth="1"/>
    <col min="1035" max="1035" width="10.77734375" style="272" customWidth="1"/>
    <col min="1036" max="1280" width="8.77734375" style="272"/>
    <col min="1281" max="1282" width="2.77734375" style="272" bestFit="1" customWidth="1"/>
    <col min="1283" max="1283" width="2.44140625" style="272" bestFit="1" customWidth="1"/>
    <col min="1284" max="1284" width="30.6640625" style="272" customWidth="1"/>
    <col min="1285" max="1285" width="7.5546875" style="272" bestFit="1" customWidth="1"/>
    <col min="1286" max="1286" width="3.5546875" style="272" bestFit="1" customWidth="1"/>
    <col min="1287" max="1287" width="9" style="272" customWidth="1"/>
    <col min="1288" max="1288" width="13.5546875" style="272" customWidth="1"/>
    <col min="1289" max="1289" width="10.77734375" style="272" customWidth="1"/>
    <col min="1290" max="1290" width="16.6640625" style="272" customWidth="1"/>
    <col min="1291" max="1291" width="10.77734375" style="272" customWidth="1"/>
    <col min="1292" max="1536" width="8.77734375" style="272"/>
    <col min="1537" max="1538" width="2.77734375" style="272" bestFit="1" customWidth="1"/>
    <col min="1539" max="1539" width="2.44140625" style="272" bestFit="1" customWidth="1"/>
    <col min="1540" max="1540" width="30.6640625" style="272" customWidth="1"/>
    <col min="1541" max="1541" width="7.5546875" style="272" bestFit="1" customWidth="1"/>
    <col min="1542" max="1542" width="3.5546875" style="272" bestFit="1" customWidth="1"/>
    <col min="1543" max="1543" width="9" style="272" customWidth="1"/>
    <col min="1544" max="1544" width="13.5546875" style="272" customWidth="1"/>
    <col min="1545" max="1545" width="10.77734375" style="272" customWidth="1"/>
    <col min="1546" max="1546" width="16.6640625" style="272" customWidth="1"/>
    <col min="1547" max="1547" width="10.77734375" style="272" customWidth="1"/>
    <col min="1548" max="1792" width="8.77734375" style="272"/>
    <col min="1793" max="1794" width="2.77734375" style="272" bestFit="1" customWidth="1"/>
    <col min="1795" max="1795" width="2.44140625" style="272" bestFit="1" customWidth="1"/>
    <col min="1796" max="1796" width="30.6640625" style="272" customWidth="1"/>
    <col min="1797" max="1797" width="7.5546875" style="272" bestFit="1" customWidth="1"/>
    <col min="1798" max="1798" width="3.5546875" style="272" bestFit="1" customWidth="1"/>
    <col min="1799" max="1799" width="9" style="272" customWidth="1"/>
    <col min="1800" max="1800" width="13.5546875" style="272" customWidth="1"/>
    <col min="1801" max="1801" width="10.77734375" style="272" customWidth="1"/>
    <col min="1802" max="1802" width="16.6640625" style="272" customWidth="1"/>
    <col min="1803" max="1803" width="10.77734375" style="272" customWidth="1"/>
    <col min="1804" max="2048" width="8.77734375" style="272"/>
    <col min="2049" max="2050" width="2.77734375" style="272" bestFit="1" customWidth="1"/>
    <col min="2051" max="2051" width="2.44140625" style="272" bestFit="1" customWidth="1"/>
    <col min="2052" max="2052" width="30.6640625" style="272" customWidth="1"/>
    <col min="2053" max="2053" width="7.5546875" style="272" bestFit="1" customWidth="1"/>
    <col min="2054" max="2054" width="3.5546875" style="272" bestFit="1" customWidth="1"/>
    <col min="2055" max="2055" width="9" style="272" customWidth="1"/>
    <col min="2056" max="2056" width="13.5546875" style="272" customWidth="1"/>
    <col min="2057" max="2057" width="10.77734375" style="272" customWidth="1"/>
    <col min="2058" max="2058" width="16.6640625" style="272" customWidth="1"/>
    <col min="2059" max="2059" width="10.77734375" style="272" customWidth="1"/>
    <col min="2060" max="2304" width="8.77734375" style="272"/>
    <col min="2305" max="2306" width="2.77734375" style="272" bestFit="1" customWidth="1"/>
    <col min="2307" max="2307" width="2.44140625" style="272" bestFit="1" customWidth="1"/>
    <col min="2308" max="2308" width="30.6640625" style="272" customWidth="1"/>
    <col min="2309" max="2309" width="7.5546875" style="272" bestFit="1" customWidth="1"/>
    <col min="2310" max="2310" width="3.5546875" style="272" bestFit="1" customWidth="1"/>
    <col min="2311" max="2311" width="9" style="272" customWidth="1"/>
    <col min="2312" max="2312" width="13.5546875" style="272" customWidth="1"/>
    <col min="2313" max="2313" width="10.77734375" style="272" customWidth="1"/>
    <col min="2314" max="2314" width="16.6640625" style="272" customWidth="1"/>
    <col min="2315" max="2315" width="10.77734375" style="272" customWidth="1"/>
    <col min="2316" max="2560" width="8.77734375" style="272"/>
    <col min="2561" max="2562" width="2.77734375" style="272" bestFit="1" customWidth="1"/>
    <col min="2563" max="2563" width="2.44140625" style="272" bestFit="1" customWidth="1"/>
    <col min="2564" max="2564" width="30.6640625" style="272" customWidth="1"/>
    <col min="2565" max="2565" width="7.5546875" style="272" bestFit="1" customWidth="1"/>
    <col min="2566" max="2566" width="3.5546875" style="272" bestFit="1" customWidth="1"/>
    <col min="2567" max="2567" width="9" style="272" customWidth="1"/>
    <col min="2568" max="2568" width="13.5546875" style="272" customWidth="1"/>
    <col min="2569" max="2569" width="10.77734375" style="272" customWidth="1"/>
    <col min="2570" max="2570" width="16.6640625" style="272" customWidth="1"/>
    <col min="2571" max="2571" width="10.77734375" style="272" customWidth="1"/>
    <col min="2572" max="2816" width="8.77734375" style="272"/>
    <col min="2817" max="2818" width="2.77734375" style="272" bestFit="1" customWidth="1"/>
    <col min="2819" max="2819" width="2.44140625" style="272" bestFit="1" customWidth="1"/>
    <col min="2820" max="2820" width="30.6640625" style="272" customWidth="1"/>
    <col min="2821" max="2821" width="7.5546875" style="272" bestFit="1" customWidth="1"/>
    <col min="2822" max="2822" width="3.5546875" style="272" bestFit="1" customWidth="1"/>
    <col min="2823" max="2823" width="9" style="272" customWidth="1"/>
    <col min="2824" max="2824" width="13.5546875" style="272" customWidth="1"/>
    <col min="2825" max="2825" width="10.77734375" style="272" customWidth="1"/>
    <col min="2826" max="2826" width="16.6640625" style="272" customWidth="1"/>
    <col min="2827" max="2827" width="10.77734375" style="272" customWidth="1"/>
    <col min="2828" max="3072" width="8.77734375" style="272"/>
    <col min="3073" max="3074" width="2.77734375" style="272" bestFit="1" customWidth="1"/>
    <col min="3075" max="3075" width="2.44140625" style="272" bestFit="1" customWidth="1"/>
    <col min="3076" max="3076" width="30.6640625" style="272" customWidth="1"/>
    <col min="3077" max="3077" width="7.5546875" style="272" bestFit="1" customWidth="1"/>
    <col min="3078" max="3078" width="3.5546875" style="272" bestFit="1" customWidth="1"/>
    <col min="3079" max="3079" width="9" style="272" customWidth="1"/>
    <col min="3080" max="3080" width="13.5546875" style="272" customWidth="1"/>
    <col min="3081" max="3081" width="10.77734375" style="272" customWidth="1"/>
    <col min="3082" max="3082" width="16.6640625" style="272" customWidth="1"/>
    <col min="3083" max="3083" width="10.77734375" style="272" customWidth="1"/>
    <col min="3084" max="3328" width="8.77734375" style="272"/>
    <col min="3329" max="3330" width="2.77734375" style="272" bestFit="1" customWidth="1"/>
    <col min="3331" max="3331" width="2.44140625" style="272" bestFit="1" customWidth="1"/>
    <col min="3332" max="3332" width="30.6640625" style="272" customWidth="1"/>
    <col min="3333" max="3333" width="7.5546875" style="272" bestFit="1" customWidth="1"/>
    <col min="3334" max="3334" width="3.5546875" style="272" bestFit="1" customWidth="1"/>
    <col min="3335" max="3335" width="9" style="272" customWidth="1"/>
    <col min="3336" max="3336" width="13.5546875" style="272" customWidth="1"/>
    <col min="3337" max="3337" width="10.77734375" style="272" customWidth="1"/>
    <col min="3338" max="3338" width="16.6640625" style="272" customWidth="1"/>
    <col min="3339" max="3339" width="10.77734375" style="272" customWidth="1"/>
    <col min="3340" max="3584" width="8.77734375" style="272"/>
    <col min="3585" max="3586" width="2.77734375" style="272" bestFit="1" customWidth="1"/>
    <col min="3587" max="3587" width="2.44140625" style="272" bestFit="1" customWidth="1"/>
    <col min="3588" max="3588" width="30.6640625" style="272" customWidth="1"/>
    <col min="3589" max="3589" width="7.5546875" style="272" bestFit="1" customWidth="1"/>
    <col min="3590" max="3590" width="3.5546875" style="272" bestFit="1" customWidth="1"/>
    <col min="3591" max="3591" width="9" style="272" customWidth="1"/>
    <col min="3592" max="3592" width="13.5546875" style="272" customWidth="1"/>
    <col min="3593" max="3593" width="10.77734375" style="272" customWidth="1"/>
    <col min="3594" max="3594" width="16.6640625" style="272" customWidth="1"/>
    <col min="3595" max="3595" width="10.77734375" style="272" customWidth="1"/>
    <col min="3596" max="3840" width="8.77734375" style="272"/>
    <col min="3841" max="3842" width="2.77734375" style="272" bestFit="1" customWidth="1"/>
    <col min="3843" max="3843" width="2.44140625" style="272" bestFit="1" customWidth="1"/>
    <col min="3844" max="3844" width="30.6640625" style="272" customWidth="1"/>
    <col min="3845" max="3845" width="7.5546875" style="272" bestFit="1" customWidth="1"/>
    <col min="3846" max="3846" width="3.5546875" style="272" bestFit="1" customWidth="1"/>
    <col min="3847" max="3847" width="9" style="272" customWidth="1"/>
    <col min="3848" max="3848" width="13.5546875" style="272" customWidth="1"/>
    <col min="3849" max="3849" width="10.77734375" style="272" customWidth="1"/>
    <col min="3850" max="3850" width="16.6640625" style="272" customWidth="1"/>
    <col min="3851" max="3851" width="10.77734375" style="272" customWidth="1"/>
    <col min="3852" max="4096" width="8.77734375" style="272"/>
    <col min="4097" max="4098" width="2.77734375" style="272" bestFit="1" customWidth="1"/>
    <col min="4099" max="4099" width="2.44140625" style="272" bestFit="1" customWidth="1"/>
    <col min="4100" max="4100" width="30.6640625" style="272" customWidth="1"/>
    <col min="4101" max="4101" width="7.5546875" style="272" bestFit="1" customWidth="1"/>
    <col min="4102" max="4102" width="3.5546875" style="272" bestFit="1" customWidth="1"/>
    <col min="4103" max="4103" width="9" style="272" customWidth="1"/>
    <col min="4104" max="4104" width="13.5546875" style="272" customWidth="1"/>
    <col min="4105" max="4105" width="10.77734375" style="272" customWidth="1"/>
    <col min="4106" max="4106" width="16.6640625" style="272" customWidth="1"/>
    <col min="4107" max="4107" width="10.77734375" style="272" customWidth="1"/>
    <col min="4108" max="4352" width="8.77734375" style="272"/>
    <col min="4353" max="4354" width="2.77734375" style="272" bestFit="1" customWidth="1"/>
    <col min="4355" max="4355" width="2.44140625" style="272" bestFit="1" customWidth="1"/>
    <col min="4356" max="4356" width="30.6640625" style="272" customWidth="1"/>
    <col min="4357" max="4357" width="7.5546875" style="272" bestFit="1" customWidth="1"/>
    <col min="4358" max="4358" width="3.5546875" style="272" bestFit="1" customWidth="1"/>
    <col min="4359" max="4359" width="9" style="272" customWidth="1"/>
    <col min="4360" max="4360" width="13.5546875" style="272" customWidth="1"/>
    <col min="4361" max="4361" width="10.77734375" style="272" customWidth="1"/>
    <col min="4362" max="4362" width="16.6640625" style="272" customWidth="1"/>
    <col min="4363" max="4363" width="10.77734375" style="272" customWidth="1"/>
    <col min="4364" max="4608" width="8.77734375" style="272"/>
    <col min="4609" max="4610" width="2.77734375" style="272" bestFit="1" customWidth="1"/>
    <col min="4611" max="4611" width="2.44140625" style="272" bestFit="1" customWidth="1"/>
    <col min="4612" max="4612" width="30.6640625" style="272" customWidth="1"/>
    <col min="4613" max="4613" width="7.5546875" style="272" bestFit="1" customWidth="1"/>
    <col min="4614" max="4614" width="3.5546875" style="272" bestFit="1" customWidth="1"/>
    <col min="4615" max="4615" width="9" style="272" customWidth="1"/>
    <col min="4616" max="4616" width="13.5546875" style="272" customWidth="1"/>
    <col min="4617" max="4617" width="10.77734375" style="272" customWidth="1"/>
    <col min="4618" max="4618" width="16.6640625" style="272" customWidth="1"/>
    <col min="4619" max="4619" width="10.77734375" style="272" customWidth="1"/>
    <col min="4620" max="4864" width="8.77734375" style="272"/>
    <col min="4865" max="4866" width="2.77734375" style="272" bestFit="1" customWidth="1"/>
    <col min="4867" max="4867" width="2.44140625" style="272" bestFit="1" customWidth="1"/>
    <col min="4868" max="4868" width="30.6640625" style="272" customWidth="1"/>
    <col min="4869" max="4869" width="7.5546875" style="272" bestFit="1" customWidth="1"/>
    <col min="4870" max="4870" width="3.5546875" style="272" bestFit="1" customWidth="1"/>
    <col min="4871" max="4871" width="9" style="272" customWidth="1"/>
    <col min="4872" max="4872" width="13.5546875" style="272" customWidth="1"/>
    <col min="4873" max="4873" width="10.77734375" style="272" customWidth="1"/>
    <col min="4874" max="4874" width="16.6640625" style="272" customWidth="1"/>
    <col min="4875" max="4875" width="10.77734375" style="272" customWidth="1"/>
    <col min="4876" max="5120" width="8.77734375" style="272"/>
    <col min="5121" max="5122" width="2.77734375" style="272" bestFit="1" customWidth="1"/>
    <col min="5123" max="5123" width="2.44140625" style="272" bestFit="1" customWidth="1"/>
    <col min="5124" max="5124" width="30.6640625" style="272" customWidth="1"/>
    <col min="5125" max="5125" width="7.5546875" style="272" bestFit="1" customWidth="1"/>
    <col min="5126" max="5126" width="3.5546875" style="272" bestFit="1" customWidth="1"/>
    <col min="5127" max="5127" width="9" style="272" customWidth="1"/>
    <col min="5128" max="5128" width="13.5546875" style="272" customWidth="1"/>
    <col min="5129" max="5129" width="10.77734375" style="272" customWidth="1"/>
    <col min="5130" max="5130" width="16.6640625" style="272" customWidth="1"/>
    <col min="5131" max="5131" width="10.77734375" style="272" customWidth="1"/>
    <col min="5132" max="5376" width="8.77734375" style="272"/>
    <col min="5377" max="5378" width="2.77734375" style="272" bestFit="1" customWidth="1"/>
    <col min="5379" max="5379" width="2.44140625" style="272" bestFit="1" customWidth="1"/>
    <col min="5380" max="5380" width="30.6640625" style="272" customWidth="1"/>
    <col min="5381" max="5381" width="7.5546875" style="272" bestFit="1" customWidth="1"/>
    <col min="5382" max="5382" width="3.5546875" style="272" bestFit="1" customWidth="1"/>
    <col min="5383" max="5383" width="9" style="272" customWidth="1"/>
    <col min="5384" max="5384" width="13.5546875" style="272" customWidth="1"/>
    <col min="5385" max="5385" width="10.77734375" style="272" customWidth="1"/>
    <col min="5386" max="5386" width="16.6640625" style="272" customWidth="1"/>
    <col min="5387" max="5387" width="10.77734375" style="272" customWidth="1"/>
    <col min="5388" max="5632" width="8.77734375" style="272"/>
    <col min="5633" max="5634" width="2.77734375" style="272" bestFit="1" customWidth="1"/>
    <col min="5635" max="5635" width="2.44140625" style="272" bestFit="1" customWidth="1"/>
    <col min="5636" max="5636" width="30.6640625" style="272" customWidth="1"/>
    <col min="5637" max="5637" width="7.5546875" style="272" bestFit="1" customWidth="1"/>
    <col min="5638" max="5638" width="3.5546875" style="272" bestFit="1" customWidth="1"/>
    <col min="5639" max="5639" width="9" style="272" customWidth="1"/>
    <col min="5640" max="5640" width="13.5546875" style="272" customWidth="1"/>
    <col min="5641" max="5641" width="10.77734375" style="272" customWidth="1"/>
    <col min="5642" max="5642" width="16.6640625" style="272" customWidth="1"/>
    <col min="5643" max="5643" width="10.77734375" style="272" customWidth="1"/>
    <col min="5644" max="5888" width="8.77734375" style="272"/>
    <col min="5889" max="5890" width="2.77734375" style="272" bestFit="1" customWidth="1"/>
    <col min="5891" max="5891" width="2.44140625" style="272" bestFit="1" customWidth="1"/>
    <col min="5892" max="5892" width="30.6640625" style="272" customWidth="1"/>
    <col min="5893" max="5893" width="7.5546875" style="272" bestFit="1" customWidth="1"/>
    <col min="5894" max="5894" width="3.5546875" style="272" bestFit="1" customWidth="1"/>
    <col min="5895" max="5895" width="9" style="272" customWidth="1"/>
    <col min="5896" max="5896" width="13.5546875" style="272" customWidth="1"/>
    <col min="5897" max="5897" width="10.77734375" style="272" customWidth="1"/>
    <col min="5898" max="5898" width="16.6640625" style="272" customWidth="1"/>
    <col min="5899" max="5899" width="10.77734375" style="272" customWidth="1"/>
    <col min="5900" max="6144" width="8.77734375" style="272"/>
    <col min="6145" max="6146" width="2.77734375" style="272" bestFit="1" customWidth="1"/>
    <col min="6147" max="6147" width="2.44140625" style="272" bestFit="1" customWidth="1"/>
    <col min="6148" max="6148" width="30.6640625" style="272" customWidth="1"/>
    <col min="6149" max="6149" width="7.5546875" style="272" bestFit="1" customWidth="1"/>
    <col min="6150" max="6150" width="3.5546875" style="272" bestFit="1" customWidth="1"/>
    <col min="6151" max="6151" width="9" style="272" customWidth="1"/>
    <col min="6152" max="6152" width="13.5546875" style="272" customWidth="1"/>
    <col min="6153" max="6153" width="10.77734375" style="272" customWidth="1"/>
    <col min="6154" max="6154" width="16.6640625" style="272" customWidth="1"/>
    <col min="6155" max="6155" width="10.77734375" style="272" customWidth="1"/>
    <col min="6156" max="6400" width="8.77734375" style="272"/>
    <col min="6401" max="6402" width="2.77734375" style="272" bestFit="1" customWidth="1"/>
    <col min="6403" max="6403" width="2.44140625" style="272" bestFit="1" customWidth="1"/>
    <col min="6404" max="6404" width="30.6640625" style="272" customWidth="1"/>
    <col min="6405" max="6405" width="7.5546875" style="272" bestFit="1" customWidth="1"/>
    <col min="6406" max="6406" width="3.5546875" style="272" bestFit="1" customWidth="1"/>
    <col min="6407" max="6407" width="9" style="272" customWidth="1"/>
    <col min="6408" max="6408" width="13.5546875" style="272" customWidth="1"/>
    <col min="6409" max="6409" width="10.77734375" style="272" customWidth="1"/>
    <col min="6410" max="6410" width="16.6640625" style="272" customWidth="1"/>
    <col min="6411" max="6411" width="10.77734375" style="272" customWidth="1"/>
    <col min="6412" max="6656" width="8.77734375" style="272"/>
    <col min="6657" max="6658" width="2.77734375" style="272" bestFit="1" customWidth="1"/>
    <col min="6659" max="6659" width="2.44140625" style="272" bestFit="1" customWidth="1"/>
    <col min="6660" max="6660" width="30.6640625" style="272" customWidth="1"/>
    <col min="6661" max="6661" width="7.5546875" style="272" bestFit="1" customWidth="1"/>
    <col min="6662" max="6662" width="3.5546875" style="272" bestFit="1" customWidth="1"/>
    <col min="6663" max="6663" width="9" style="272" customWidth="1"/>
    <col min="6664" max="6664" width="13.5546875" style="272" customWidth="1"/>
    <col min="6665" max="6665" width="10.77734375" style="272" customWidth="1"/>
    <col min="6666" max="6666" width="16.6640625" style="272" customWidth="1"/>
    <col min="6667" max="6667" width="10.77734375" style="272" customWidth="1"/>
    <col min="6668" max="6912" width="8.77734375" style="272"/>
    <col min="6913" max="6914" width="2.77734375" style="272" bestFit="1" customWidth="1"/>
    <col min="6915" max="6915" width="2.44140625" style="272" bestFit="1" customWidth="1"/>
    <col min="6916" max="6916" width="30.6640625" style="272" customWidth="1"/>
    <col min="6917" max="6917" width="7.5546875" style="272" bestFit="1" customWidth="1"/>
    <col min="6918" max="6918" width="3.5546875" style="272" bestFit="1" customWidth="1"/>
    <col min="6919" max="6919" width="9" style="272" customWidth="1"/>
    <col min="6920" max="6920" width="13.5546875" style="272" customWidth="1"/>
    <col min="6921" max="6921" width="10.77734375" style="272" customWidth="1"/>
    <col min="6922" max="6922" width="16.6640625" style="272" customWidth="1"/>
    <col min="6923" max="6923" width="10.77734375" style="272" customWidth="1"/>
    <col min="6924" max="7168" width="8.77734375" style="272"/>
    <col min="7169" max="7170" width="2.77734375" style="272" bestFit="1" customWidth="1"/>
    <col min="7171" max="7171" width="2.44140625" style="272" bestFit="1" customWidth="1"/>
    <col min="7172" max="7172" width="30.6640625" style="272" customWidth="1"/>
    <col min="7173" max="7173" width="7.5546875" style="272" bestFit="1" customWidth="1"/>
    <col min="7174" max="7174" width="3.5546875" style="272" bestFit="1" customWidth="1"/>
    <col min="7175" max="7175" width="9" style="272" customWidth="1"/>
    <col min="7176" max="7176" width="13.5546875" style="272" customWidth="1"/>
    <col min="7177" max="7177" width="10.77734375" style="272" customWidth="1"/>
    <col min="7178" max="7178" width="16.6640625" style="272" customWidth="1"/>
    <col min="7179" max="7179" width="10.77734375" style="272" customWidth="1"/>
    <col min="7180" max="7424" width="8.77734375" style="272"/>
    <col min="7425" max="7426" width="2.77734375" style="272" bestFit="1" customWidth="1"/>
    <col min="7427" max="7427" width="2.44140625" style="272" bestFit="1" customWidth="1"/>
    <col min="7428" max="7428" width="30.6640625" style="272" customWidth="1"/>
    <col min="7429" max="7429" width="7.5546875" style="272" bestFit="1" customWidth="1"/>
    <col min="7430" max="7430" width="3.5546875" style="272" bestFit="1" customWidth="1"/>
    <col min="7431" max="7431" width="9" style="272" customWidth="1"/>
    <col min="7432" max="7432" width="13.5546875" style="272" customWidth="1"/>
    <col min="7433" max="7433" width="10.77734375" style="272" customWidth="1"/>
    <col min="7434" max="7434" width="16.6640625" style="272" customWidth="1"/>
    <col min="7435" max="7435" width="10.77734375" style="272" customWidth="1"/>
    <col min="7436" max="7680" width="8.77734375" style="272"/>
    <col min="7681" max="7682" width="2.77734375" style="272" bestFit="1" customWidth="1"/>
    <col min="7683" max="7683" width="2.44140625" style="272" bestFit="1" customWidth="1"/>
    <col min="7684" max="7684" width="30.6640625" style="272" customWidth="1"/>
    <col min="7685" max="7685" width="7.5546875" style="272" bestFit="1" customWidth="1"/>
    <col min="7686" max="7686" width="3.5546875" style="272" bestFit="1" customWidth="1"/>
    <col min="7687" max="7687" width="9" style="272" customWidth="1"/>
    <col min="7688" max="7688" width="13.5546875" style="272" customWidth="1"/>
    <col min="7689" max="7689" width="10.77734375" style="272" customWidth="1"/>
    <col min="7690" max="7690" width="16.6640625" style="272" customWidth="1"/>
    <col min="7691" max="7691" width="10.77734375" style="272" customWidth="1"/>
    <col min="7692" max="7936" width="8.77734375" style="272"/>
    <col min="7937" max="7938" width="2.77734375" style="272" bestFit="1" customWidth="1"/>
    <col min="7939" max="7939" width="2.44140625" style="272" bestFit="1" customWidth="1"/>
    <col min="7940" max="7940" width="30.6640625" style="272" customWidth="1"/>
    <col min="7941" max="7941" width="7.5546875" style="272" bestFit="1" customWidth="1"/>
    <col min="7942" max="7942" width="3.5546875" style="272" bestFit="1" customWidth="1"/>
    <col min="7943" max="7943" width="9" style="272" customWidth="1"/>
    <col min="7944" max="7944" width="13.5546875" style="272" customWidth="1"/>
    <col min="7945" max="7945" width="10.77734375" style="272" customWidth="1"/>
    <col min="7946" max="7946" width="16.6640625" style="272" customWidth="1"/>
    <col min="7947" max="7947" width="10.77734375" style="272" customWidth="1"/>
    <col min="7948" max="8192" width="8.77734375" style="272"/>
    <col min="8193" max="8194" width="2.77734375" style="272" bestFit="1" customWidth="1"/>
    <col min="8195" max="8195" width="2.44140625" style="272" bestFit="1" customWidth="1"/>
    <col min="8196" max="8196" width="30.6640625" style="272" customWidth="1"/>
    <col min="8197" max="8197" width="7.5546875" style="272" bestFit="1" customWidth="1"/>
    <col min="8198" max="8198" width="3.5546875" style="272" bestFit="1" customWidth="1"/>
    <col min="8199" max="8199" width="9" style="272" customWidth="1"/>
    <col min="8200" max="8200" width="13.5546875" style="272" customWidth="1"/>
    <col min="8201" max="8201" width="10.77734375" style="272" customWidth="1"/>
    <col min="8202" max="8202" width="16.6640625" style="272" customWidth="1"/>
    <col min="8203" max="8203" width="10.77734375" style="272" customWidth="1"/>
    <col min="8204" max="8448" width="8.77734375" style="272"/>
    <col min="8449" max="8450" width="2.77734375" style="272" bestFit="1" customWidth="1"/>
    <col min="8451" max="8451" width="2.44140625" style="272" bestFit="1" customWidth="1"/>
    <col min="8452" max="8452" width="30.6640625" style="272" customWidth="1"/>
    <col min="8453" max="8453" width="7.5546875" style="272" bestFit="1" customWidth="1"/>
    <col min="8454" max="8454" width="3.5546875" style="272" bestFit="1" customWidth="1"/>
    <col min="8455" max="8455" width="9" style="272" customWidth="1"/>
    <col min="8456" max="8456" width="13.5546875" style="272" customWidth="1"/>
    <col min="8457" max="8457" width="10.77734375" style="272" customWidth="1"/>
    <col min="8458" max="8458" width="16.6640625" style="272" customWidth="1"/>
    <col min="8459" max="8459" width="10.77734375" style="272" customWidth="1"/>
    <col min="8460" max="8704" width="8.77734375" style="272"/>
    <col min="8705" max="8706" width="2.77734375" style="272" bestFit="1" customWidth="1"/>
    <col min="8707" max="8707" width="2.44140625" style="272" bestFit="1" customWidth="1"/>
    <col min="8708" max="8708" width="30.6640625" style="272" customWidth="1"/>
    <col min="8709" max="8709" width="7.5546875" style="272" bestFit="1" customWidth="1"/>
    <col min="8710" max="8710" width="3.5546875" style="272" bestFit="1" customWidth="1"/>
    <col min="8711" max="8711" width="9" style="272" customWidth="1"/>
    <col min="8712" max="8712" width="13.5546875" style="272" customWidth="1"/>
    <col min="8713" max="8713" width="10.77734375" style="272" customWidth="1"/>
    <col min="8714" max="8714" width="16.6640625" style="272" customWidth="1"/>
    <col min="8715" max="8715" width="10.77734375" style="272" customWidth="1"/>
    <col min="8716" max="8960" width="8.77734375" style="272"/>
    <col min="8961" max="8962" width="2.77734375" style="272" bestFit="1" customWidth="1"/>
    <col min="8963" max="8963" width="2.44140625" style="272" bestFit="1" customWidth="1"/>
    <col min="8964" max="8964" width="30.6640625" style="272" customWidth="1"/>
    <col min="8965" max="8965" width="7.5546875" style="272" bestFit="1" customWidth="1"/>
    <col min="8966" max="8966" width="3.5546875" style="272" bestFit="1" customWidth="1"/>
    <col min="8967" max="8967" width="9" style="272" customWidth="1"/>
    <col min="8968" max="8968" width="13.5546875" style="272" customWidth="1"/>
    <col min="8969" max="8969" width="10.77734375" style="272" customWidth="1"/>
    <col min="8970" max="8970" width="16.6640625" style="272" customWidth="1"/>
    <col min="8971" max="8971" width="10.77734375" style="272" customWidth="1"/>
    <col min="8972" max="9216" width="8.77734375" style="272"/>
    <col min="9217" max="9218" width="2.77734375" style="272" bestFit="1" customWidth="1"/>
    <col min="9219" max="9219" width="2.44140625" style="272" bestFit="1" customWidth="1"/>
    <col min="9220" max="9220" width="30.6640625" style="272" customWidth="1"/>
    <col min="9221" max="9221" width="7.5546875" style="272" bestFit="1" customWidth="1"/>
    <col min="9222" max="9222" width="3.5546875" style="272" bestFit="1" customWidth="1"/>
    <col min="9223" max="9223" width="9" style="272" customWidth="1"/>
    <col min="9224" max="9224" width="13.5546875" style="272" customWidth="1"/>
    <col min="9225" max="9225" width="10.77734375" style="272" customWidth="1"/>
    <col min="9226" max="9226" width="16.6640625" style="272" customWidth="1"/>
    <col min="9227" max="9227" width="10.77734375" style="272" customWidth="1"/>
    <col min="9228" max="9472" width="8.77734375" style="272"/>
    <col min="9473" max="9474" width="2.77734375" style="272" bestFit="1" customWidth="1"/>
    <col min="9475" max="9475" width="2.44140625" style="272" bestFit="1" customWidth="1"/>
    <col min="9476" max="9476" width="30.6640625" style="272" customWidth="1"/>
    <col min="9477" max="9477" width="7.5546875" style="272" bestFit="1" customWidth="1"/>
    <col min="9478" max="9478" width="3.5546875" style="272" bestFit="1" customWidth="1"/>
    <col min="9479" max="9479" width="9" style="272" customWidth="1"/>
    <col min="9480" max="9480" width="13.5546875" style="272" customWidth="1"/>
    <col min="9481" max="9481" width="10.77734375" style="272" customWidth="1"/>
    <col min="9482" max="9482" width="16.6640625" style="272" customWidth="1"/>
    <col min="9483" max="9483" width="10.77734375" style="272" customWidth="1"/>
    <col min="9484" max="9728" width="8.77734375" style="272"/>
    <col min="9729" max="9730" width="2.77734375" style="272" bestFit="1" customWidth="1"/>
    <col min="9731" max="9731" width="2.44140625" style="272" bestFit="1" customWidth="1"/>
    <col min="9732" max="9732" width="30.6640625" style="272" customWidth="1"/>
    <col min="9733" max="9733" width="7.5546875" style="272" bestFit="1" customWidth="1"/>
    <col min="9734" max="9734" width="3.5546875" style="272" bestFit="1" customWidth="1"/>
    <col min="9735" max="9735" width="9" style="272" customWidth="1"/>
    <col min="9736" max="9736" width="13.5546875" style="272" customWidth="1"/>
    <col min="9737" max="9737" width="10.77734375" style="272" customWidth="1"/>
    <col min="9738" max="9738" width="16.6640625" style="272" customWidth="1"/>
    <col min="9739" max="9739" width="10.77734375" style="272" customWidth="1"/>
    <col min="9740" max="9984" width="8.77734375" style="272"/>
    <col min="9985" max="9986" width="2.77734375" style="272" bestFit="1" customWidth="1"/>
    <col min="9987" max="9987" width="2.44140625" style="272" bestFit="1" customWidth="1"/>
    <col min="9988" max="9988" width="30.6640625" style="272" customWidth="1"/>
    <col min="9989" max="9989" width="7.5546875" style="272" bestFit="1" customWidth="1"/>
    <col min="9990" max="9990" width="3.5546875" style="272" bestFit="1" customWidth="1"/>
    <col min="9991" max="9991" width="9" style="272" customWidth="1"/>
    <col min="9992" max="9992" width="13.5546875" style="272" customWidth="1"/>
    <col min="9993" max="9993" width="10.77734375" style="272" customWidth="1"/>
    <col min="9994" max="9994" width="16.6640625" style="272" customWidth="1"/>
    <col min="9995" max="9995" width="10.77734375" style="272" customWidth="1"/>
    <col min="9996" max="10240" width="8.77734375" style="272"/>
    <col min="10241" max="10242" width="2.77734375" style="272" bestFit="1" customWidth="1"/>
    <col min="10243" max="10243" width="2.44140625" style="272" bestFit="1" customWidth="1"/>
    <col min="10244" max="10244" width="30.6640625" style="272" customWidth="1"/>
    <col min="10245" max="10245" width="7.5546875" style="272" bestFit="1" customWidth="1"/>
    <col min="10246" max="10246" width="3.5546875" style="272" bestFit="1" customWidth="1"/>
    <col min="10247" max="10247" width="9" style="272" customWidth="1"/>
    <col min="10248" max="10248" width="13.5546875" style="272" customWidth="1"/>
    <col min="10249" max="10249" width="10.77734375" style="272" customWidth="1"/>
    <col min="10250" max="10250" width="16.6640625" style="272" customWidth="1"/>
    <col min="10251" max="10251" width="10.77734375" style="272" customWidth="1"/>
    <col min="10252" max="10496" width="8.77734375" style="272"/>
    <col min="10497" max="10498" width="2.77734375" style="272" bestFit="1" customWidth="1"/>
    <col min="10499" max="10499" width="2.44140625" style="272" bestFit="1" customWidth="1"/>
    <col min="10500" max="10500" width="30.6640625" style="272" customWidth="1"/>
    <col min="10501" max="10501" width="7.5546875" style="272" bestFit="1" customWidth="1"/>
    <col min="10502" max="10502" width="3.5546875" style="272" bestFit="1" customWidth="1"/>
    <col min="10503" max="10503" width="9" style="272" customWidth="1"/>
    <col min="10504" max="10504" width="13.5546875" style="272" customWidth="1"/>
    <col min="10505" max="10505" width="10.77734375" style="272" customWidth="1"/>
    <col min="10506" max="10506" width="16.6640625" style="272" customWidth="1"/>
    <col min="10507" max="10507" width="10.77734375" style="272" customWidth="1"/>
    <col min="10508" max="10752" width="8.77734375" style="272"/>
    <col min="10753" max="10754" width="2.77734375" style="272" bestFit="1" customWidth="1"/>
    <col min="10755" max="10755" width="2.44140625" style="272" bestFit="1" customWidth="1"/>
    <col min="10756" max="10756" width="30.6640625" style="272" customWidth="1"/>
    <col min="10757" max="10757" width="7.5546875" style="272" bestFit="1" customWidth="1"/>
    <col min="10758" max="10758" width="3.5546875" style="272" bestFit="1" customWidth="1"/>
    <col min="10759" max="10759" width="9" style="272" customWidth="1"/>
    <col min="10760" max="10760" width="13.5546875" style="272" customWidth="1"/>
    <col min="10761" max="10761" width="10.77734375" style="272" customWidth="1"/>
    <col min="10762" max="10762" width="16.6640625" style="272" customWidth="1"/>
    <col min="10763" max="10763" width="10.77734375" style="272" customWidth="1"/>
    <col min="10764" max="11008" width="8.77734375" style="272"/>
    <col min="11009" max="11010" width="2.77734375" style="272" bestFit="1" customWidth="1"/>
    <col min="11011" max="11011" width="2.44140625" style="272" bestFit="1" customWidth="1"/>
    <col min="11012" max="11012" width="30.6640625" style="272" customWidth="1"/>
    <col min="11013" max="11013" width="7.5546875" style="272" bestFit="1" customWidth="1"/>
    <col min="11014" max="11014" width="3.5546875" style="272" bestFit="1" customWidth="1"/>
    <col min="11015" max="11015" width="9" style="272" customWidth="1"/>
    <col min="11016" max="11016" width="13.5546875" style="272" customWidth="1"/>
    <col min="11017" max="11017" width="10.77734375" style="272" customWidth="1"/>
    <col min="11018" max="11018" width="16.6640625" style="272" customWidth="1"/>
    <col min="11019" max="11019" width="10.77734375" style="272" customWidth="1"/>
    <col min="11020" max="11264" width="8.77734375" style="272"/>
    <col min="11265" max="11266" width="2.77734375" style="272" bestFit="1" customWidth="1"/>
    <col min="11267" max="11267" width="2.44140625" style="272" bestFit="1" customWidth="1"/>
    <col min="11268" max="11268" width="30.6640625" style="272" customWidth="1"/>
    <col min="11269" max="11269" width="7.5546875" style="272" bestFit="1" customWidth="1"/>
    <col min="11270" max="11270" width="3.5546875" style="272" bestFit="1" customWidth="1"/>
    <col min="11271" max="11271" width="9" style="272" customWidth="1"/>
    <col min="11272" max="11272" width="13.5546875" style="272" customWidth="1"/>
    <col min="11273" max="11273" width="10.77734375" style="272" customWidth="1"/>
    <col min="11274" max="11274" width="16.6640625" style="272" customWidth="1"/>
    <col min="11275" max="11275" width="10.77734375" style="272" customWidth="1"/>
    <col min="11276" max="11520" width="8.77734375" style="272"/>
    <col min="11521" max="11522" width="2.77734375" style="272" bestFit="1" customWidth="1"/>
    <col min="11523" max="11523" width="2.44140625" style="272" bestFit="1" customWidth="1"/>
    <col min="11524" max="11524" width="30.6640625" style="272" customWidth="1"/>
    <col min="11525" max="11525" width="7.5546875" style="272" bestFit="1" customWidth="1"/>
    <col min="11526" max="11526" width="3.5546875" style="272" bestFit="1" customWidth="1"/>
    <col min="11527" max="11527" width="9" style="272" customWidth="1"/>
    <col min="11528" max="11528" width="13.5546875" style="272" customWidth="1"/>
    <col min="11529" max="11529" width="10.77734375" style="272" customWidth="1"/>
    <col min="11530" max="11530" width="16.6640625" style="272" customWidth="1"/>
    <col min="11531" max="11531" width="10.77734375" style="272" customWidth="1"/>
    <col min="11532" max="11776" width="8.77734375" style="272"/>
    <col min="11777" max="11778" width="2.77734375" style="272" bestFit="1" customWidth="1"/>
    <col min="11779" max="11779" width="2.44140625" style="272" bestFit="1" customWidth="1"/>
    <col min="11780" max="11780" width="30.6640625" style="272" customWidth="1"/>
    <col min="11781" max="11781" width="7.5546875" style="272" bestFit="1" customWidth="1"/>
    <col min="11782" max="11782" width="3.5546875" style="272" bestFit="1" customWidth="1"/>
    <col min="11783" max="11783" width="9" style="272" customWidth="1"/>
    <col min="11784" max="11784" width="13.5546875" style="272" customWidth="1"/>
    <col min="11785" max="11785" width="10.77734375" style="272" customWidth="1"/>
    <col min="11786" max="11786" width="16.6640625" style="272" customWidth="1"/>
    <col min="11787" max="11787" width="10.77734375" style="272" customWidth="1"/>
    <col min="11788" max="12032" width="8.77734375" style="272"/>
    <col min="12033" max="12034" width="2.77734375" style="272" bestFit="1" customWidth="1"/>
    <col min="12035" max="12035" width="2.44140625" style="272" bestFit="1" customWidth="1"/>
    <col min="12036" max="12036" width="30.6640625" style="272" customWidth="1"/>
    <col min="12037" max="12037" width="7.5546875" style="272" bestFit="1" customWidth="1"/>
    <col min="12038" max="12038" width="3.5546875" style="272" bestFit="1" customWidth="1"/>
    <col min="12039" max="12039" width="9" style="272" customWidth="1"/>
    <col min="12040" max="12040" width="13.5546875" style="272" customWidth="1"/>
    <col min="12041" max="12041" width="10.77734375" style="272" customWidth="1"/>
    <col min="12042" max="12042" width="16.6640625" style="272" customWidth="1"/>
    <col min="12043" max="12043" width="10.77734375" style="272" customWidth="1"/>
    <col min="12044" max="12288" width="8.77734375" style="272"/>
    <col min="12289" max="12290" width="2.77734375" style="272" bestFit="1" customWidth="1"/>
    <col min="12291" max="12291" width="2.44140625" style="272" bestFit="1" customWidth="1"/>
    <col min="12292" max="12292" width="30.6640625" style="272" customWidth="1"/>
    <col min="12293" max="12293" width="7.5546875" style="272" bestFit="1" customWidth="1"/>
    <col min="12294" max="12294" width="3.5546875" style="272" bestFit="1" customWidth="1"/>
    <col min="12295" max="12295" width="9" style="272" customWidth="1"/>
    <col min="12296" max="12296" width="13.5546875" style="272" customWidth="1"/>
    <col min="12297" max="12297" width="10.77734375" style="272" customWidth="1"/>
    <col min="12298" max="12298" width="16.6640625" style="272" customWidth="1"/>
    <col min="12299" max="12299" width="10.77734375" style="272" customWidth="1"/>
    <col min="12300" max="12544" width="8.77734375" style="272"/>
    <col min="12545" max="12546" width="2.77734375" style="272" bestFit="1" customWidth="1"/>
    <col min="12547" max="12547" width="2.44140625" style="272" bestFit="1" customWidth="1"/>
    <col min="12548" max="12548" width="30.6640625" style="272" customWidth="1"/>
    <col min="12549" max="12549" width="7.5546875" style="272" bestFit="1" customWidth="1"/>
    <col min="12550" max="12550" width="3.5546875" style="272" bestFit="1" customWidth="1"/>
    <col min="12551" max="12551" width="9" style="272" customWidth="1"/>
    <col min="12552" max="12552" width="13.5546875" style="272" customWidth="1"/>
    <col min="12553" max="12553" width="10.77734375" style="272" customWidth="1"/>
    <col min="12554" max="12554" width="16.6640625" style="272" customWidth="1"/>
    <col min="12555" max="12555" width="10.77734375" style="272" customWidth="1"/>
    <col min="12556" max="12800" width="8.77734375" style="272"/>
    <col min="12801" max="12802" width="2.77734375" style="272" bestFit="1" customWidth="1"/>
    <col min="12803" max="12803" width="2.44140625" style="272" bestFit="1" customWidth="1"/>
    <col min="12804" max="12804" width="30.6640625" style="272" customWidth="1"/>
    <col min="12805" max="12805" width="7.5546875" style="272" bestFit="1" customWidth="1"/>
    <col min="12806" max="12806" width="3.5546875" style="272" bestFit="1" customWidth="1"/>
    <col min="12807" max="12807" width="9" style="272" customWidth="1"/>
    <col min="12808" max="12808" width="13.5546875" style="272" customWidth="1"/>
    <col min="12809" max="12809" width="10.77734375" style="272" customWidth="1"/>
    <col min="12810" max="12810" width="16.6640625" style="272" customWidth="1"/>
    <col min="12811" max="12811" width="10.77734375" style="272" customWidth="1"/>
    <col min="12812" max="13056" width="8.77734375" style="272"/>
    <col min="13057" max="13058" width="2.77734375" style="272" bestFit="1" customWidth="1"/>
    <col min="13059" max="13059" width="2.44140625" style="272" bestFit="1" customWidth="1"/>
    <col min="13060" max="13060" width="30.6640625" style="272" customWidth="1"/>
    <col min="13061" max="13061" width="7.5546875" style="272" bestFit="1" customWidth="1"/>
    <col min="13062" max="13062" width="3.5546875" style="272" bestFit="1" customWidth="1"/>
    <col min="13063" max="13063" width="9" style="272" customWidth="1"/>
    <col min="13064" max="13064" width="13.5546875" style="272" customWidth="1"/>
    <col min="13065" max="13065" width="10.77734375" style="272" customWidth="1"/>
    <col min="13066" max="13066" width="16.6640625" style="272" customWidth="1"/>
    <col min="13067" max="13067" width="10.77734375" style="272" customWidth="1"/>
    <col min="13068" max="13312" width="8.77734375" style="272"/>
    <col min="13313" max="13314" width="2.77734375" style="272" bestFit="1" customWidth="1"/>
    <col min="13315" max="13315" width="2.44140625" style="272" bestFit="1" customWidth="1"/>
    <col min="13316" max="13316" width="30.6640625" style="272" customWidth="1"/>
    <col min="13317" max="13317" width="7.5546875" style="272" bestFit="1" customWidth="1"/>
    <col min="13318" max="13318" width="3.5546875" style="272" bestFit="1" customWidth="1"/>
    <col min="13319" max="13319" width="9" style="272" customWidth="1"/>
    <col min="13320" max="13320" width="13.5546875" style="272" customWidth="1"/>
    <col min="13321" max="13321" width="10.77734375" style="272" customWidth="1"/>
    <col min="13322" max="13322" width="16.6640625" style="272" customWidth="1"/>
    <col min="13323" max="13323" width="10.77734375" style="272" customWidth="1"/>
    <col min="13324" max="13568" width="8.77734375" style="272"/>
    <col min="13569" max="13570" width="2.77734375" style="272" bestFit="1" customWidth="1"/>
    <col min="13571" max="13571" width="2.44140625" style="272" bestFit="1" customWidth="1"/>
    <col min="13572" max="13572" width="30.6640625" style="272" customWidth="1"/>
    <col min="13573" max="13573" width="7.5546875" style="272" bestFit="1" customWidth="1"/>
    <col min="13574" max="13574" width="3.5546875" style="272" bestFit="1" customWidth="1"/>
    <col min="13575" max="13575" width="9" style="272" customWidth="1"/>
    <col min="13576" max="13576" width="13.5546875" style="272" customWidth="1"/>
    <col min="13577" max="13577" width="10.77734375" style="272" customWidth="1"/>
    <col min="13578" max="13578" width="16.6640625" style="272" customWidth="1"/>
    <col min="13579" max="13579" width="10.77734375" style="272" customWidth="1"/>
    <col min="13580" max="13824" width="8.77734375" style="272"/>
    <col min="13825" max="13826" width="2.77734375" style="272" bestFit="1" customWidth="1"/>
    <col min="13827" max="13827" width="2.44140625" style="272" bestFit="1" customWidth="1"/>
    <col min="13828" max="13828" width="30.6640625" style="272" customWidth="1"/>
    <col min="13829" max="13829" width="7.5546875" style="272" bestFit="1" customWidth="1"/>
    <col min="13830" max="13830" width="3.5546875" style="272" bestFit="1" customWidth="1"/>
    <col min="13831" max="13831" width="9" style="272" customWidth="1"/>
    <col min="13832" max="13832" width="13.5546875" style="272" customWidth="1"/>
    <col min="13833" max="13833" width="10.77734375" style="272" customWidth="1"/>
    <col min="13834" max="13834" width="16.6640625" style="272" customWidth="1"/>
    <col min="13835" max="13835" width="10.77734375" style="272" customWidth="1"/>
    <col min="13836" max="14080" width="8.77734375" style="272"/>
    <col min="14081" max="14082" width="2.77734375" style="272" bestFit="1" customWidth="1"/>
    <col min="14083" max="14083" width="2.44140625" style="272" bestFit="1" customWidth="1"/>
    <col min="14084" max="14084" width="30.6640625" style="272" customWidth="1"/>
    <col min="14085" max="14085" width="7.5546875" style="272" bestFit="1" customWidth="1"/>
    <col min="14086" max="14086" width="3.5546875" style="272" bestFit="1" customWidth="1"/>
    <col min="14087" max="14087" width="9" style="272" customWidth="1"/>
    <col min="14088" max="14088" width="13.5546875" style="272" customWidth="1"/>
    <col min="14089" max="14089" width="10.77734375" style="272" customWidth="1"/>
    <col min="14090" max="14090" width="16.6640625" style="272" customWidth="1"/>
    <col min="14091" max="14091" width="10.77734375" style="272" customWidth="1"/>
    <col min="14092" max="14336" width="8.77734375" style="272"/>
    <col min="14337" max="14338" width="2.77734375" style="272" bestFit="1" customWidth="1"/>
    <col min="14339" max="14339" width="2.44140625" style="272" bestFit="1" customWidth="1"/>
    <col min="14340" max="14340" width="30.6640625" style="272" customWidth="1"/>
    <col min="14341" max="14341" width="7.5546875" style="272" bestFit="1" customWidth="1"/>
    <col min="14342" max="14342" width="3.5546875" style="272" bestFit="1" customWidth="1"/>
    <col min="14343" max="14343" width="9" style="272" customWidth="1"/>
    <col min="14344" max="14344" width="13.5546875" style="272" customWidth="1"/>
    <col min="14345" max="14345" width="10.77734375" style="272" customWidth="1"/>
    <col min="14346" max="14346" width="16.6640625" style="272" customWidth="1"/>
    <col min="14347" max="14347" width="10.77734375" style="272" customWidth="1"/>
    <col min="14348" max="14592" width="8.77734375" style="272"/>
    <col min="14593" max="14594" width="2.77734375" style="272" bestFit="1" customWidth="1"/>
    <col min="14595" max="14595" width="2.44140625" style="272" bestFit="1" customWidth="1"/>
    <col min="14596" max="14596" width="30.6640625" style="272" customWidth="1"/>
    <col min="14597" max="14597" width="7.5546875" style="272" bestFit="1" customWidth="1"/>
    <col min="14598" max="14598" width="3.5546875" style="272" bestFit="1" customWidth="1"/>
    <col min="14599" max="14599" width="9" style="272" customWidth="1"/>
    <col min="14600" max="14600" width="13.5546875" style="272" customWidth="1"/>
    <col min="14601" max="14601" width="10.77734375" style="272" customWidth="1"/>
    <col min="14602" max="14602" width="16.6640625" style="272" customWidth="1"/>
    <col min="14603" max="14603" width="10.77734375" style="272" customWidth="1"/>
    <col min="14604" max="14848" width="8.77734375" style="272"/>
    <col min="14849" max="14850" width="2.77734375" style="272" bestFit="1" customWidth="1"/>
    <col min="14851" max="14851" width="2.44140625" style="272" bestFit="1" customWidth="1"/>
    <col min="14852" max="14852" width="30.6640625" style="272" customWidth="1"/>
    <col min="14853" max="14853" width="7.5546875" style="272" bestFit="1" customWidth="1"/>
    <col min="14854" max="14854" width="3.5546875" style="272" bestFit="1" customWidth="1"/>
    <col min="14855" max="14855" width="9" style="272" customWidth="1"/>
    <col min="14856" max="14856" width="13.5546875" style="272" customWidth="1"/>
    <col min="14857" max="14857" width="10.77734375" style="272" customWidth="1"/>
    <col min="14858" max="14858" width="16.6640625" style="272" customWidth="1"/>
    <col min="14859" max="14859" width="10.77734375" style="272" customWidth="1"/>
    <col min="14860" max="15104" width="8.77734375" style="272"/>
    <col min="15105" max="15106" width="2.77734375" style="272" bestFit="1" customWidth="1"/>
    <col min="15107" max="15107" width="2.44140625" style="272" bestFit="1" customWidth="1"/>
    <col min="15108" max="15108" width="30.6640625" style="272" customWidth="1"/>
    <col min="15109" max="15109" width="7.5546875" style="272" bestFit="1" customWidth="1"/>
    <col min="15110" max="15110" width="3.5546875" style="272" bestFit="1" customWidth="1"/>
    <col min="15111" max="15111" width="9" style="272" customWidth="1"/>
    <col min="15112" max="15112" width="13.5546875" style="272" customWidth="1"/>
    <col min="15113" max="15113" width="10.77734375" style="272" customWidth="1"/>
    <col min="15114" max="15114" width="16.6640625" style="272" customWidth="1"/>
    <col min="15115" max="15115" width="10.77734375" style="272" customWidth="1"/>
    <col min="15116" max="15360" width="8.77734375" style="272"/>
    <col min="15361" max="15362" width="2.77734375" style="272" bestFit="1" customWidth="1"/>
    <col min="15363" max="15363" width="2.44140625" style="272" bestFit="1" customWidth="1"/>
    <col min="15364" max="15364" width="30.6640625" style="272" customWidth="1"/>
    <col min="15365" max="15365" width="7.5546875" style="272" bestFit="1" customWidth="1"/>
    <col min="15366" max="15366" width="3.5546875" style="272" bestFit="1" customWidth="1"/>
    <col min="15367" max="15367" width="9" style="272" customWidth="1"/>
    <col min="15368" max="15368" width="13.5546875" style="272" customWidth="1"/>
    <col min="15369" max="15369" width="10.77734375" style="272" customWidth="1"/>
    <col min="15370" max="15370" width="16.6640625" style="272" customWidth="1"/>
    <col min="15371" max="15371" width="10.77734375" style="272" customWidth="1"/>
    <col min="15372" max="15616" width="8.77734375" style="272"/>
    <col min="15617" max="15618" width="2.77734375" style="272" bestFit="1" customWidth="1"/>
    <col min="15619" max="15619" width="2.44140625" style="272" bestFit="1" customWidth="1"/>
    <col min="15620" max="15620" width="30.6640625" style="272" customWidth="1"/>
    <col min="15621" max="15621" width="7.5546875" style="272" bestFit="1" customWidth="1"/>
    <col min="15622" max="15622" width="3.5546875" style="272" bestFit="1" customWidth="1"/>
    <col min="15623" max="15623" width="9" style="272" customWidth="1"/>
    <col min="15624" max="15624" width="13.5546875" style="272" customWidth="1"/>
    <col min="15625" max="15625" width="10.77734375" style="272" customWidth="1"/>
    <col min="15626" max="15626" width="16.6640625" style="272" customWidth="1"/>
    <col min="15627" max="15627" width="10.77734375" style="272" customWidth="1"/>
    <col min="15628" max="15872" width="8.77734375" style="272"/>
    <col min="15873" max="15874" width="2.77734375" style="272" bestFit="1" customWidth="1"/>
    <col min="15875" max="15875" width="2.44140625" style="272" bestFit="1" customWidth="1"/>
    <col min="15876" max="15876" width="30.6640625" style="272" customWidth="1"/>
    <col min="15877" max="15877" width="7.5546875" style="272" bestFit="1" customWidth="1"/>
    <col min="15878" max="15878" width="3.5546875" style="272" bestFit="1" customWidth="1"/>
    <col min="15879" max="15879" width="9" style="272" customWidth="1"/>
    <col min="15880" max="15880" width="13.5546875" style="272" customWidth="1"/>
    <col min="15881" max="15881" width="10.77734375" style="272" customWidth="1"/>
    <col min="15882" max="15882" width="16.6640625" style="272" customWidth="1"/>
    <col min="15883" max="15883" width="10.77734375" style="272" customWidth="1"/>
    <col min="15884" max="16128" width="8.77734375" style="272"/>
    <col min="16129" max="16130" width="2.77734375" style="272" bestFit="1" customWidth="1"/>
    <col min="16131" max="16131" width="2.44140625" style="272" bestFit="1" customWidth="1"/>
    <col min="16132" max="16132" width="30.6640625" style="272" customWidth="1"/>
    <col min="16133" max="16133" width="7.5546875" style="272" bestFit="1" customWidth="1"/>
    <col min="16134" max="16134" width="3.5546875" style="272" bestFit="1" customWidth="1"/>
    <col min="16135" max="16135" width="9" style="272" customWidth="1"/>
    <col min="16136" max="16136" width="13.5546875" style="272" customWidth="1"/>
    <col min="16137" max="16137" width="10.77734375" style="272" customWidth="1"/>
    <col min="16138" max="16138" width="16.6640625" style="272" customWidth="1"/>
    <col min="16139" max="16139" width="10.77734375" style="272" customWidth="1"/>
    <col min="16140" max="16384" width="8.77734375" style="272"/>
  </cols>
  <sheetData>
    <row r="1" spans="1:11" ht="12.75" customHeight="1" thickBot="1">
      <c r="A1" s="332" t="s">
        <v>233</v>
      </c>
      <c r="B1" s="333"/>
      <c r="C1" s="333"/>
      <c r="D1" s="334" t="s">
        <v>232</v>
      </c>
      <c r="E1" s="334"/>
      <c r="F1" s="268"/>
      <c r="G1" s="269"/>
      <c r="H1" s="270"/>
    </row>
    <row r="2" spans="1:11">
      <c r="A2" s="273" t="s">
        <v>17</v>
      </c>
      <c r="B2" s="182" t="s">
        <v>17</v>
      </c>
      <c r="C2" s="175"/>
      <c r="D2" s="176"/>
      <c r="E2" s="274"/>
      <c r="F2" s="275"/>
      <c r="G2" s="276"/>
      <c r="H2" s="277"/>
    </row>
    <row r="3" spans="1:11">
      <c r="A3" s="273" t="s">
        <v>17</v>
      </c>
      <c r="B3" s="182" t="s">
        <v>17</v>
      </c>
      <c r="C3" s="175"/>
      <c r="D3" s="180"/>
      <c r="E3" s="274" t="s">
        <v>6</v>
      </c>
      <c r="F3" s="275"/>
      <c r="G3" s="276" t="s">
        <v>7</v>
      </c>
      <c r="H3" s="278" t="s">
        <v>8</v>
      </c>
    </row>
    <row r="4" spans="1:11">
      <c r="A4" s="279"/>
      <c r="B4" s="280"/>
      <c r="C4" s="280"/>
      <c r="D4" s="281"/>
      <c r="E4" s="281"/>
      <c r="F4" s="281"/>
      <c r="G4" s="281"/>
      <c r="H4" s="281"/>
    </row>
    <row r="5" spans="1:11">
      <c r="A5" s="279"/>
      <c r="B5" s="280"/>
      <c r="C5" s="280"/>
      <c r="D5" s="281" t="s">
        <v>303</v>
      </c>
      <c r="E5" s="281"/>
      <c r="F5" s="281"/>
      <c r="G5" s="281"/>
      <c r="H5" s="281"/>
    </row>
    <row r="6" spans="1:11" s="271" customFormat="1" ht="52.5" customHeight="1">
      <c r="A6" s="282" t="s">
        <v>18</v>
      </c>
      <c r="B6" s="182" t="s">
        <v>16</v>
      </c>
      <c r="C6" s="174" t="s">
        <v>4</v>
      </c>
      <c r="D6" s="313" t="s">
        <v>304</v>
      </c>
      <c r="E6" s="313"/>
      <c r="F6" s="313"/>
      <c r="G6" s="313"/>
      <c r="H6" s="313"/>
      <c r="I6" s="335"/>
      <c r="J6" s="335"/>
    </row>
    <row r="7" spans="1:11" s="159" customFormat="1">
      <c r="A7" s="156"/>
      <c r="B7" s="157"/>
      <c r="C7" s="156"/>
      <c r="D7" s="158" t="s">
        <v>248</v>
      </c>
      <c r="E7" s="107"/>
      <c r="F7" s="107"/>
      <c r="G7" s="107"/>
      <c r="H7" s="107"/>
      <c r="J7" s="160"/>
      <c r="K7" s="160"/>
    </row>
    <row r="8" spans="1:11" s="159" customFormat="1" ht="13.5" customHeight="1">
      <c r="D8" s="161" t="s">
        <v>305</v>
      </c>
      <c r="E8" s="162">
        <v>68.900000000000006</v>
      </c>
      <c r="F8" s="114" t="s">
        <v>226</v>
      </c>
      <c r="G8" s="163"/>
      <c r="H8" s="116">
        <f>G8*E8</f>
        <v>0</v>
      </c>
      <c r="I8" s="164"/>
      <c r="J8" s="160"/>
      <c r="K8" s="160"/>
    </row>
    <row r="9" spans="1:11" s="159" customFormat="1" ht="13.5" customHeight="1">
      <c r="D9" s="161" t="s">
        <v>309</v>
      </c>
      <c r="E9" s="162">
        <v>200</v>
      </c>
      <c r="F9" s="114" t="s">
        <v>0</v>
      </c>
      <c r="G9" s="163"/>
      <c r="H9" s="90">
        <f>G9*E9</f>
        <v>0</v>
      </c>
      <c r="I9" s="164"/>
      <c r="J9" s="160"/>
      <c r="K9" s="160"/>
    </row>
    <row r="10" spans="1:11" s="159" customFormat="1" ht="13.5" customHeight="1">
      <c r="D10" s="161" t="s">
        <v>306</v>
      </c>
      <c r="E10" s="162">
        <v>96.33</v>
      </c>
      <c r="F10" s="114" t="s">
        <v>226</v>
      </c>
      <c r="G10" s="163"/>
      <c r="H10" s="116">
        <f>G10*E10</f>
        <v>0</v>
      </c>
      <c r="I10" s="164"/>
      <c r="J10" s="160"/>
      <c r="K10" s="160"/>
    </row>
    <row r="11" spans="1:11" s="159" customFormat="1" ht="13.5" customHeight="1">
      <c r="D11" s="161" t="s">
        <v>231</v>
      </c>
      <c r="E11" s="162">
        <v>300</v>
      </c>
      <c r="F11" s="114" t="s">
        <v>0</v>
      </c>
      <c r="G11" s="163"/>
      <c r="H11" s="90">
        <f>G11*E11</f>
        <v>0</v>
      </c>
      <c r="I11" s="164"/>
      <c r="J11" s="160"/>
      <c r="K11" s="160"/>
    </row>
    <row r="12" spans="1:11" s="159" customFormat="1">
      <c r="A12" s="156"/>
      <c r="B12" s="157"/>
      <c r="C12" s="156"/>
      <c r="D12" s="158" t="s">
        <v>251</v>
      </c>
      <c r="E12" s="107"/>
      <c r="F12" s="107"/>
      <c r="G12" s="107"/>
      <c r="H12" s="107"/>
      <c r="J12" s="160"/>
      <c r="K12" s="160"/>
    </row>
    <row r="13" spans="1:11" s="159" customFormat="1" ht="13.5" customHeight="1">
      <c r="D13" s="161" t="s">
        <v>305</v>
      </c>
      <c r="E13" s="162">
        <v>96.86</v>
      </c>
      <c r="F13" s="114" t="s">
        <v>226</v>
      </c>
      <c r="G13" s="163"/>
      <c r="H13" s="116">
        <f t="shared" ref="H13:H20" si="0">G13*E13</f>
        <v>0</v>
      </c>
      <c r="I13" s="164"/>
      <c r="J13" s="160"/>
      <c r="K13" s="160"/>
    </row>
    <row r="14" spans="1:11" s="159" customFormat="1" ht="13.5" customHeight="1">
      <c r="D14" s="161" t="s">
        <v>231</v>
      </c>
      <c r="E14" s="162">
        <v>300</v>
      </c>
      <c r="F14" s="114" t="s">
        <v>0</v>
      </c>
      <c r="G14" s="163"/>
      <c r="H14" s="90">
        <f t="shared" si="0"/>
        <v>0</v>
      </c>
      <c r="I14" s="164"/>
      <c r="J14" s="160"/>
      <c r="K14" s="160"/>
    </row>
    <row r="15" spans="1:11" s="159" customFormat="1" ht="13.5" customHeight="1">
      <c r="D15" s="161" t="s">
        <v>307</v>
      </c>
      <c r="E15" s="162">
        <v>103.7</v>
      </c>
      <c r="F15" s="114" t="s">
        <v>226</v>
      </c>
      <c r="G15" s="163"/>
      <c r="H15" s="116">
        <f t="shared" si="0"/>
        <v>0</v>
      </c>
      <c r="I15" s="164"/>
      <c r="J15" s="160"/>
      <c r="K15" s="160"/>
    </row>
    <row r="16" spans="1:11" s="159" customFormat="1" ht="13.5" customHeight="1">
      <c r="D16" s="161" t="s">
        <v>310</v>
      </c>
      <c r="E16" s="162">
        <v>350</v>
      </c>
      <c r="F16" s="114" t="s">
        <v>0</v>
      </c>
      <c r="G16" s="163"/>
      <c r="H16" s="90">
        <f t="shared" si="0"/>
        <v>0</v>
      </c>
      <c r="I16" s="164"/>
      <c r="J16" s="160"/>
      <c r="K16" s="160"/>
    </row>
    <row r="17" spans="1:11" s="159" customFormat="1" ht="13.5" customHeight="1">
      <c r="D17" s="161" t="s">
        <v>306</v>
      </c>
      <c r="E17" s="162">
        <v>103.7</v>
      </c>
      <c r="F17" s="114" t="s">
        <v>226</v>
      </c>
      <c r="G17" s="163"/>
      <c r="H17" s="116">
        <f t="shared" si="0"/>
        <v>0</v>
      </c>
      <c r="I17" s="164"/>
      <c r="J17" s="160"/>
      <c r="K17" s="160"/>
    </row>
    <row r="18" spans="1:11" s="159" customFormat="1" ht="13.5" customHeight="1">
      <c r="D18" s="161" t="s">
        <v>310</v>
      </c>
      <c r="E18" s="162">
        <v>350</v>
      </c>
      <c r="F18" s="114" t="s">
        <v>0</v>
      </c>
      <c r="G18" s="163"/>
      <c r="H18" s="90">
        <f t="shared" si="0"/>
        <v>0</v>
      </c>
      <c r="I18" s="164"/>
      <c r="J18" s="160"/>
      <c r="K18" s="160"/>
    </row>
    <row r="19" spans="1:11" s="159" customFormat="1" ht="13.5" customHeight="1">
      <c r="D19" s="161" t="s">
        <v>308</v>
      </c>
      <c r="E19" s="162">
        <v>103.7</v>
      </c>
      <c r="F19" s="114" t="s">
        <v>226</v>
      </c>
      <c r="G19" s="163"/>
      <c r="H19" s="116">
        <f t="shared" si="0"/>
        <v>0</v>
      </c>
      <c r="I19" s="164"/>
      <c r="J19" s="160"/>
      <c r="K19" s="160"/>
    </row>
    <row r="20" spans="1:11" s="271" customFormat="1">
      <c r="A20" s="114"/>
      <c r="B20" s="114"/>
      <c r="C20" s="283"/>
      <c r="D20" s="161" t="s">
        <v>310</v>
      </c>
      <c r="E20" s="162">
        <v>350</v>
      </c>
      <c r="F20" s="114" t="s">
        <v>0</v>
      </c>
      <c r="G20" s="163"/>
      <c r="H20" s="90">
        <f t="shared" si="0"/>
        <v>0</v>
      </c>
    </row>
    <row r="21" spans="1:11" s="271" customFormat="1">
      <c r="A21" s="114"/>
      <c r="B21" s="114"/>
      <c r="C21" s="283"/>
      <c r="D21" s="104"/>
      <c r="E21" s="162"/>
      <c r="F21" s="114"/>
      <c r="G21" s="179"/>
      <c r="H21" s="90"/>
    </row>
    <row r="22" spans="1:11" s="271" customFormat="1" ht="12" thickBot="1">
      <c r="A22" s="182"/>
      <c r="B22" s="175"/>
      <c r="C22" s="280"/>
      <c r="D22" s="281"/>
      <c r="E22" s="281"/>
      <c r="F22" s="281"/>
      <c r="G22" s="281"/>
      <c r="H22" s="281"/>
    </row>
    <row r="23" spans="1:11" ht="12" thickBot="1">
      <c r="A23" s="250" t="s">
        <v>18</v>
      </c>
      <c r="B23" s="227" t="s">
        <v>16</v>
      </c>
      <c r="C23" s="228"/>
      <c r="D23" s="284" t="s">
        <v>104</v>
      </c>
      <c r="E23" s="285"/>
      <c r="F23" s="286"/>
      <c r="G23" s="287"/>
      <c r="H23" s="288">
        <f>SUM(H8:H22)</f>
        <v>0</v>
      </c>
    </row>
    <row r="25" spans="1:11" s="159" customFormat="1">
      <c r="A25" s="156"/>
      <c r="B25" s="157"/>
      <c r="C25" s="156"/>
      <c r="D25" s="158"/>
      <c r="E25" s="107"/>
      <c r="F25" s="107"/>
      <c r="G25" s="107"/>
      <c r="H25" s="107"/>
      <c r="J25" s="160"/>
      <c r="K25" s="160"/>
    </row>
    <row r="26" spans="1:11" s="159" customFormat="1" ht="13.5" customHeight="1">
      <c r="D26" s="161"/>
      <c r="E26" s="162"/>
      <c r="F26" s="114"/>
      <c r="G26" s="163"/>
      <c r="H26" s="116"/>
      <c r="I26" s="164"/>
      <c r="J26" s="160"/>
      <c r="K26" s="160"/>
    </row>
    <row r="27" spans="1:11" s="159" customFormat="1" ht="13.5" customHeight="1">
      <c r="D27" s="161"/>
      <c r="E27" s="162"/>
      <c r="F27" s="114"/>
      <c r="G27" s="163"/>
      <c r="H27" s="116"/>
      <c r="I27" s="164"/>
      <c r="J27" s="160"/>
      <c r="K27" s="160"/>
    </row>
    <row r="28" spans="1:11" s="159" customFormat="1">
      <c r="A28" s="156"/>
      <c r="B28" s="157"/>
      <c r="C28" s="156"/>
      <c r="D28" s="158"/>
      <c r="E28" s="107"/>
      <c r="F28" s="107"/>
      <c r="G28" s="107"/>
      <c r="H28" s="107"/>
      <c r="J28" s="160"/>
      <c r="K28" s="160"/>
    </row>
    <row r="29" spans="1:11" s="159" customFormat="1" ht="13.5" customHeight="1">
      <c r="D29" s="161"/>
      <c r="E29" s="162"/>
      <c r="F29" s="114"/>
      <c r="G29" s="163"/>
      <c r="H29" s="116"/>
      <c r="I29" s="164"/>
      <c r="J29" s="160"/>
      <c r="K29" s="160"/>
    </row>
    <row r="30" spans="1:11" s="159" customFormat="1" ht="13.5" customHeight="1">
      <c r="D30" s="161"/>
      <c r="E30" s="162"/>
      <c r="F30" s="114"/>
      <c r="G30" s="163"/>
      <c r="H30" s="116"/>
      <c r="I30" s="164"/>
      <c r="J30" s="160"/>
      <c r="K30" s="160"/>
    </row>
    <row r="31" spans="1:11" s="159" customFormat="1" ht="13.5" customHeight="1">
      <c r="D31" s="161"/>
      <c r="E31" s="162"/>
      <c r="F31" s="114"/>
      <c r="G31" s="163"/>
      <c r="H31" s="116"/>
      <c r="I31" s="164"/>
      <c r="J31" s="160"/>
      <c r="K31" s="160"/>
    </row>
    <row r="32" spans="1:11" s="159" customFormat="1" ht="13.5" customHeight="1">
      <c r="D32" s="161"/>
      <c r="E32" s="162"/>
      <c r="F32" s="114"/>
      <c r="G32" s="163"/>
      <c r="H32" s="116"/>
      <c r="I32" s="164"/>
      <c r="J32" s="160"/>
      <c r="K32" s="160"/>
    </row>
  </sheetData>
  <mergeCells count="4">
    <mergeCell ref="A1:C1"/>
    <mergeCell ref="D1:E1"/>
    <mergeCell ref="D6:H6"/>
    <mergeCell ref="I6:J6"/>
  </mergeCells>
  <pageMargins left="0.78740157480314965" right="0.74803149606299213" top="1.2204724409448819" bottom="0.59055118110236227" header="0.51181102362204722" footer="0"/>
  <pageSetup paperSize="9" scale="99" fitToHeight="0" orientation="portrait" r:id="rId1"/>
  <headerFooter alignWithMargins="0"/>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3" tint="0.39997558519241921"/>
    <pageSetUpPr fitToPage="1"/>
  </sheetPr>
  <dimension ref="A1:C14"/>
  <sheetViews>
    <sheetView view="pageBreakPreview" zoomScaleNormal="100" zoomScaleSheetLayoutView="100" workbookViewId="0">
      <selection activeCell="A2" sqref="A2"/>
    </sheetView>
  </sheetViews>
  <sheetFormatPr defaultRowHeight="15.75"/>
  <cols>
    <col min="1" max="1" width="58.5546875" style="45" customWidth="1"/>
    <col min="2" max="256" width="8.88671875" style="45"/>
    <col min="257" max="257" width="58.5546875" style="45" customWidth="1"/>
    <col min="258" max="512" width="8.88671875" style="45"/>
    <col min="513" max="513" width="58.5546875" style="45" customWidth="1"/>
    <col min="514" max="768" width="8.88671875" style="45"/>
    <col min="769" max="769" width="58.5546875" style="45" customWidth="1"/>
    <col min="770" max="1024" width="8.88671875" style="45"/>
    <col min="1025" max="1025" width="58.5546875" style="45" customWidth="1"/>
    <col min="1026" max="1280" width="8.88671875" style="45"/>
    <col min="1281" max="1281" width="58.5546875" style="45" customWidth="1"/>
    <col min="1282" max="1536" width="8.88671875" style="45"/>
    <col min="1537" max="1537" width="58.5546875" style="45" customWidth="1"/>
    <col min="1538" max="1792" width="8.88671875" style="45"/>
    <col min="1793" max="1793" width="58.5546875" style="45" customWidth="1"/>
    <col min="1794" max="2048" width="8.88671875" style="45"/>
    <col min="2049" max="2049" width="58.5546875" style="45" customWidth="1"/>
    <col min="2050" max="2304" width="8.88671875" style="45"/>
    <col min="2305" max="2305" width="58.5546875" style="45" customWidth="1"/>
    <col min="2306" max="2560" width="8.88671875" style="45"/>
    <col min="2561" max="2561" width="58.5546875" style="45" customWidth="1"/>
    <col min="2562" max="2816" width="8.88671875" style="45"/>
    <col min="2817" max="2817" width="58.5546875" style="45" customWidth="1"/>
    <col min="2818" max="3072" width="8.88671875" style="45"/>
    <col min="3073" max="3073" width="58.5546875" style="45" customWidth="1"/>
    <col min="3074" max="3328" width="8.88671875" style="45"/>
    <col min="3329" max="3329" width="58.5546875" style="45" customWidth="1"/>
    <col min="3330" max="3584" width="8.88671875" style="45"/>
    <col min="3585" max="3585" width="58.5546875" style="45" customWidth="1"/>
    <col min="3586" max="3840" width="8.88671875" style="45"/>
    <col min="3841" max="3841" width="58.5546875" style="45" customWidth="1"/>
    <col min="3842" max="4096" width="8.88671875" style="45"/>
    <col min="4097" max="4097" width="58.5546875" style="45" customWidth="1"/>
    <col min="4098" max="4352" width="8.88671875" style="45"/>
    <col min="4353" max="4353" width="58.5546875" style="45" customWidth="1"/>
    <col min="4354" max="4608" width="8.88671875" style="45"/>
    <col min="4609" max="4609" width="58.5546875" style="45" customWidth="1"/>
    <col min="4610" max="4864" width="8.88671875" style="45"/>
    <col min="4865" max="4865" width="58.5546875" style="45" customWidth="1"/>
    <col min="4866" max="5120" width="8.88671875" style="45"/>
    <col min="5121" max="5121" width="58.5546875" style="45" customWidth="1"/>
    <col min="5122" max="5376" width="8.88671875" style="45"/>
    <col min="5377" max="5377" width="58.5546875" style="45" customWidth="1"/>
    <col min="5378" max="5632" width="8.88671875" style="45"/>
    <col min="5633" max="5633" width="58.5546875" style="45" customWidth="1"/>
    <col min="5634" max="5888" width="8.88671875" style="45"/>
    <col min="5889" max="5889" width="58.5546875" style="45" customWidth="1"/>
    <col min="5890" max="6144" width="8.88671875" style="45"/>
    <col min="6145" max="6145" width="58.5546875" style="45" customWidth="1"/>
    <col min="6146" max="6400" width="8.88671875" style="45"/>
    <col min="6401" max="6401" width="58.5546875" style="45" customWidth="1"/>
    <col min="6402" max="6656" width="8.88671875" style="45"/>
    <col min="6657" max="6657" width="58.5546875" style="45" customWidth="1"/>
    <col min="6658" max="6912" width="8.88671875" style="45"/>
    <col min="6913" max="6913" width="58.5546875" style="45" customWidth="1"/>
    <col min="6914" max="7168" width="8.88671875" style="45"/>
    <col min="7169" max="7169" width="58.5546875" style="45" customWidth="1"/>
    <col min="7170" max="7424" width="8.88671875" style="45"/>
    <col min="7425" max="7425" width="58.5546875" style="45" customWidth="1"/>
    <col min="7426" max="7680" width="8.88671875" style="45"/>
    <col min="7681" max="7681" width="58.5546875" style="45" customWidth="1"/>
    <col min="7682" max="7936" width="8.88671875" style="45"/>
    <col min="7937" max="7937" width="58.5546875" style="45" customWidth="1"/>
    <col min="7938" max="8192" width="8.88671875" style="45"/>
    <col min="8193" max="8193" width="58.5546875" style="45" customWidth="1"/>
    <col min="8194" max="8448" width="8.88671875" style="45"/>
    <col min="8449" max="8449" width="58.5546875" style="45" customWidth="1"/>
    <col min="8450" max="8704" width="8.88671875" style="45"/>
    <col min="8705" max="8705" width="58.5546875" style="45" customWidth="1"/>
    <col min="8706" max="8960" width="8.88671875" style="45"/>
    <col min="8961" max="8961" width="58.5546875" style="45" customWidth="1"/>
    <col min="8962" max="9216" width="8.88671875" style="45"/>
    <col min="9217" max="9217" width="58.5546875" style="45" customWidth="1"/>
    <col min="9218" max="9472" width="8.88671875" style="45"/>
    <col min="9473" max="9473" width="58.5546875" style="45" customWidth="1"/>
    <col min="9474" max="9728" width="8.88671875" style="45"/>
    <col min="9729" max="9729" width="58.5546875" style="45" customWidth="1"/>
    <col min="9730" max="9984" width="8.88671875" style="45"/>
    <col min="9985" max="9985" width="58.5546875" style="45" customWidth="1"/>
    <col min="9986" max="10240" width="8.88671875" style="45"/>
    <col min="10241" max="10241" width="58.5546875" style="45" customWidth="1"/>
    <col min="10242" max="10496" width="8.88671875" style="45"/>
    <col min="10497" max="10497" width="58.5546875" style="45" customWidth="1"/>
    <col min="10498" max="10752" width="8.88671875" style="45"/>
    <col min="10753" max="10753" width="58.5546875" style="45" customWidth="1"/>
    <col min="10754" max="11008" width="8.88671875" style="45"/>
    <col min="11009" max="11009" width="58.5546875" style="45" customWidth="1"/>
    <col min="11010" max="11264" width="8.88671875" style="45"/>
    <col min="11265" max="11265" width="58.5546875" style="45" customWidth="1"/>
    <col min="11266" max="11520" width="8.88671875" style="45"/>
    <col min="11521" max="11521" width="58.5546875" style="45" customWidth="1"/>
    <col min="11522" max="11776" width="8.88671875" style="45"/>
    <col min="11777" max="11777" width="58.5546875" style="45" customWidth="1"/>
    <col min="11778" max="12032" width="8.88671875" style="45"/>
    <col min="12033" max="12033" width="58.5546875" style="45" customWidth="1"/>
    <col min="12034" max="12288" width="8.88671875" style="45"/>
    <col min="12289" max="12289" width="58.5546875" style="45" customWidth="1"/>
    <col min="12290" max="12544" width="8.88671875" style="45"/>
    <col min="12545" max="12545" width="58.5546875" style="45" customWidth="1"/>
    <col min="12546" max="12800" width="8.88671875" style="45"/>
    <col min="12801" max="12801" width="58.5546875" style="45" customWidth="1"/>
    <col min="12802" max="13056" width="8.88671875" style="45"/>
    <col min="13057" max="13057" width="58.5546875" style="45" customWidth="1"/>
    <col min="13058" max="13312" width="8.88671875" style="45"/>
    <col min="13313" max="13313" width="58.5546875" style="45" customWidth="1"/>
    <col min="13314" max="13568" width="8.88671875" style="45"/>
    <col min="13569" max="13569" width="58.5546875" style="45" customWidth="1"/>
    <col min="13570" max="13824" width="8.88671875" style="45"/>
    <col min="13825" max="13825" width="58.5546875" style="45" customWidth="1"/>
    <col min="13826" max="14080" width="8.88671875" style="45"/>
    <col min="14081" max="14081" width="58.5546875" style="45" customWidth="1"/>
    <col min="14082" max="14336" width="8.88671875" style="45"/>
    <col min="14337" max="14337" width="58.5546875" style="45" customWidth="1"/>
    <col min="14338" max="14592" width="8.88671875" style="45"/>
    <col min="14593" max="14593" width="58.5546875" style="45" customWidth="1"/>
    <col min="14594" max="14848" width="8.88671875" style="45"/>
    <col min="14849" max="14849" width="58.5546875" style="45" customWidth="1"/>
    <col min="14850" max="15104" width="8.88671875" style="45"/>
    <col min="15105" max="15105" width="58.5546875" style="45" customWidth="1"/>
    <col min="15106" max="15360" width="8.88671875" style="45"/>
    <col min="15361" max="15361" width="58.5546875" style="45" customWidth="1"/>
    <col min="15362" max="15616" width="8.88671875" style="45"/>
    <col min="15617" max="15617" width="58.5546875" style="45" customWidth="1"/>
    <col min="15618" max="15872" width="8.88671875" style="45"/>
    <col min="15873" max="15873" width="58.5546875" style="45" customWidth="1"/>
    <col min="15874" max="16128" width="8.88671875" style="45"/>
    <col min="16129" max="16129" width="58.5546875" style="45" customWidth="1"/>
    <col min="16130" max="16384" width="8.88671875" style="45"/>
  </cols>
  <sheetData>
    <row r="1" spans="1:3" s="40" customFormat="1">
      <c r="A1" s="39" t="s">
        <v>234</v>
      </c>
    </row>
    <row r="2" spans="1:3" s="40" customFormat="1" ht="12.75">
      <c r="A2" s="41"/>
    </row>
    <row r="3" spans="1:3" s="42" customFormat="1" ht="29.25" customHeight="1">
      <c r="A3" s="331" t="s">
        <v>105</v>
      </c>
      <c r="B3" s="331"/>
      <c r="C3" s="331"/>
    </row>
    <row r="4" spans="1:3" s="42" customFormat="1" ht="266.25" customHeight="1">
      <c r="A4" s="331" t="s">
        <v>106</v>
      </c>
      <c r="B4" s="331"/>
      <c r="C4" s="331"/>
    </row>
    <row r="5" spans="1:3" s="42" customFormat="1" ht="25.5" customHeight="1">
      <c r="A5" s="331" t="s">
        <v>107</v>
      </c>
      <c r="B5" s="331"/>
      <c r="C5" s="331"/>
    </row>
    <row r="6" spans="1:3" s="42" customFormat="1" ht="138" customHeight="1">
      <c r="A6" s="331" t="s">
        <v>108</v>
      </c>
      <c r="B6" s="331"/>
      <c r="C6" s="331"/>
    </row>
    <row r="7" spans="1:3" s="42" customFormat="1" ht="38.25" customHeight="1">
      <c r="A7" s="331" t="s">
        <v>109</v>
      </c>
      <c r="B7" s="331"/>
      <c r="C7" s="331"/>
    </row>
    <row r="8" spans="1:3" s="42" customFormat="1" ht="129" customHeight="1">
      <c r="A8" s="331" t="s">
        <v>110</v>
      </c>
      <c r="B8" s="331"/>
      <c r="C8" s="331"/>
    </row>
    <row r="9" spans="1:3" s="42" customFormat="1" ht="148.5" customHeight="1">
      <c r="A9" s="331" t="s">
        <v>111</v>
      </c>
      <c r="B9" s="331"/>
      <c r="C9" s="331"/>
    </row>
    <row r="10" spans="1:3" s="42" customFormat="1" ht="344.25" customHeight="1">
      <c r="A10" s="331" t="s">
        <v>112</v>
      </c>
      <c r="B10" s="331"/>
      <c r="C10" s="331"/>
    </row>
    <row r="11" spans="1:3" s="42" customFormat="1" ht="12.75">
      <c r="A11" s="44" t="s">
        <v>113</v>
      </c>
    </row>
    <row r="12" spans="1:3" s="42" customFormat="1" ht="12.75">
      <c r="A12" s="43" t="s">
        <v>114</v>
      </c>
    </row>
    <row r="13" spans="1:3" s="42" customFormat="1" ht="12.75">
      <c r="A13" s="43" t="s">
        <v>115</v>
      </c>
    </row>
    <row r="14" spans="1:3" s="42" customFormat="1" ht="12.75">
      <c r="A14" s="43"/>
    </row>
  </sheetData>
  <mergeCells count="8">
    <mergeCell ref="A9:C9"/>
    <mergeCell ref="A10:C10"/>
    <mergeCell ref="A3:C3"/>
    <mergeCell ref="A4:C4"/>
    <mergeCell ref="A5:C5"/>
    <mergeCell ref="A6:C6"/>
    <mergeCell ref="A7:C7"/>
    <mergeCell ref="A8:C8"/>
  </mergeCells>
  <pageMargins left="0.78740157480314965" right="0.74803149606299213" top="1.2204724409448819" bottom="0.59055118110236227" header="0.51181102362204722" footer="0"/>
  <pageSetup paperSize="9" scale="94" fitToHeight="0" orientation="portrait" r:id="rId1"/>
  <headerFooter alignWithMargins="0"/>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tint="0.39997558519241921"/>
    <pageSetUpPr fitToPage="1"/>
  </sheetPr>
  <dimension ref="A1:K53"/>
  <sheetViews>
    <sheetView view="pageBreakPreview" topLeftCell="A34" zoomScale="130" zoomScaleNormal="100" zoomScaleSheetLayoutView="130" workbookViewId="0">
      <selection activeCell="G51" sqref="G51:G52"/>
    </sheetView>
  </sheetViews>
  <sheetFormatPr defaultRowHeight="11.25"/>
  <cols>
    <col min="1" max="1" width="2.77734375" style="175" customWidth="1"/>
    <col min="2" max="2" width="2.77734375" style="201" customWidth="1"/>
    <col min="3" max="3" width="2.44140625" style="175" customWidth="1"/>
    <col min="4" max="4" width="30.6640625" style="172" customWidth="1"/>
    <col min="5" max="5" width="7.5546875" style="172" customWidth="1"/>
    <col min="6" max="6" width="5.109375" style="172" customWidth="1"/>
    <col min="7" max="7" width="9" style="172" customWidth="1"/>
    <col min="8" max="8" width="13.5546875" style="172" customWidth="1"/>
    <col min="9" max="256" width="8.88671875" style="172"/>
    <col min="257" max="258" width="2.77734375" style="172" customWidth="1"/>
    <col min="259" max="259" width="2.44140625" style="172" customWidth="1"/>
    <col min="260" max="260" width="30.6640625" style="172" customWidth="1"/>
    <col min="261" max="261" width="7.5546875" style="172" customWidth="1"/>
    <col min="262" max="262" width="5.109375" style="172" customWidth="1"/>
    <col min="263" max="263" width="9" style="172" customWidth="1"/>
    <col min="264" max="264" width="13.5546875" style="172" customWidth="1"/>
    <col min="265" max="512" width="8.88671875" style="172"/>
    <col min="513" max="514" width="2.77734375" style="172" customWidth="1"/>
    <col min="515" max="515" width="2.44140625" style="172" customWidth="1"/>
    <col min="516" max="516" width="30.6640625" style="172" customWidth="1"/>
    <col min="517" max="517" width="7.5546875" style="172" customWidth="1"/>
    <col min="518" max="518" width="5.109375" style="172" customWidth="1"/>
    <col min="519" max="519" width="9" style="172" customWidth="1"/>
    <col min="520" max="520" width="13.5546875" style="172" customWidth="1"/>
    <col min="521" max="768" width="8.88671875" style="172"/>
    <col min="769" max="770" width="2.77734375" style="172" customWidth="1"/>
    <col min="771" max="771" width="2.44140625" style="172" customWidth="1"/>
    <col min="772" max="772" width="30.6640625" style="172" customWidth="1"/>
    <col min="773" max="773" width="7.5546875" style="172" customWidth="1"/>
    <col min="774" max="774" width="5.109375" style="172" customWidth="1"/>
    <col min="775" max="775" width="9" style="172" customWidth="1"/>
    <col min="776" max="776" width="13.5546875" style="172" customWidth="1"/>
    <col min="777" max="1024" width="8.88671875" style="172"/>
    <col min="1025" max="1026" width="2.77734375" style="172" customWidth="1"/>
    <col min="1027" max="1027" width="2.44140625" style="172" customWidth="1"/>
    <col min="1028" max="1028" width="30.6640625" style="172" customWidth="1"/>
    <col min="1029" max="1029" width="7.5546875" style="172" customWidth="1"/>
    <col min="1030" max="1030" width="5.109375" style="172" customWidth="1"/>
    <col min="1031" max="1031" width="9" style="172" customWidth="1"/>
    <col min="1032" max="1032" width="13.5546875" style="172" customWidth="1"/>
    <col min="1033" max="1280" width="8.88671875" style="172"/>
    <col min="1281" max="1282" width="2.77734375" style="172" customWidth="1"/>
    <col min="1283" max="1283" width="2.44140625" style="172" customWidth="1"/>
    <col min="1284" max="1284" width="30.6640625" style="172" customWidth="1"/>
    <col min="1285" max="1285" width="7.5546875" style="172" customWidth="1"/>
    <col min="1286" max="1286" width="5.109375" style="172" customWidth="1"/>
    <col min="1287" max="1287" width="9" style="172" customWidth="1"/>
    <col min="1288" max="1288" width="13.5546875" style="172" customWidth="1"/>
    <col min="1289" max="1536" width="8.88671875" style="172"/>
    <col min="1537" max="1538" width="2.77734375" style="172" customWidth="1"/>
    <col min="1539" max="1539" width="2.44140625" style="172" customWidth="1"/>
    <col min="1540" max="1540" width="30.6640625" style="172" customWidth="1"/>
    <col min="1541" max="1541" width="7.5546875" style="172" customWidth="1"/>
    <col min="1542" max="1542" width="5.109375" style="172" customWidth="1"/>
    <col min="1543" max="1543" width="9" style="172" customWidth="1"/>
    <col min="1544" max="1544" width="13.5546875" style="172" customWidth="1"/>
    <col min="1545" max="1792" width="8.88671875" style="172"/>
    <col min="1793" max="1794" width="2.77734375" style="172" customWidth="1"/>
    <col min="1795" max="1795" width="2.44140625" style="172" customWidth="1"/>
    <col min="1796" max="1796" width="30.6640625" style="172" customWidth="1"/>
    <col min="1797" max="1797" width="7.5546875" style="172" customWidth="1"/>
    <col min="1798" max="1798" width="5.109375" style="172" customWidth="1"/>
    <col min="1799" max="1799" width="9" style="172" customWidth="1"/>
    <col min="1800" max="1800" width="13.5546875" style="172" customWidth="1"/>
    <col min="1801" max="2048" width="8.88671875" style="172"/>
    <col min="2049" max="2050" width="2.77734375" style="172" customWidth="1"/>
    <col min="2051" max="2051" width="2.44140625" style="172" customWidth="1"/>
    <col min="2052" max="2052" width="30.6640625" style="172" customWidth="1"/>
    <col min="2053" max="2053" width="7.5546875" style="172" customWidth="1"/>
    <col min="2054" max="2054" width="5.109375" style="172" customWidth="1"/>
    <col min="2055" max="2055" width="9" style="172" customWidth="1"/>
    <col min="2056" max="2056" width="13.5546875" style="172" customWidth="1"/>
    <col min="2057" max="2304" width="8.88671875" style="172"/>
    <col min="2305" max="2306" width="2.77734375" style="172" customWidth="1"/>
    <col min="2307" max="2307" width="2.44140625" style="172" customWidth="1"/>
    <col min="2308" max="2308" width="30.6640625" style="172" customWidth="1"/>
    <col min="2309" max="2309" width="7.5546875" style="172" customWidth="1"/>
    <col min="2310" max="2310" width="5.109375" style="172" customWidth="1"/>
    <col min="2311" max="2311" width="9" style="172" customWidth="1"/>
    <col min="2312" max="2312" width="13.5546875" style="172" customWidth="1"/>
    <col min="2313" max="2560" width="8.88671875" style="172"/>
    <col min="2561" max="2562" width="2.77734375" style="172" customWidth="1"/>
    <col min="2563" max="2563" width="2.44140625" style="172" customWidth="1"/>
    <col min="2564" max="2564" width="30.6640625" style="172" customWidth="1"/>
    <col min="2565" max="2565" width="7.5546875" style="172" customWidth="1"/>
    <col min="2566" max="2566" width="5.109375" style="172" customWidth="1"/>
    <col min="2567" max="2567" width="9" style="172" customWidth="1"/>
    <col min="2568" max="2568" width="13.5546875" style="172" customWidth="1"/>
    <col min="2569" max="2816" width="8.88671875" style="172"/>
    <col min="2817" max="2818" width="2.77734375" style="172" customWidth="1"/>
    <col min="2819" max="2819" width="2.44140625" style="172" customWidth="1"/>
    <col min="2820" max="2820" width="30.6640625" style="172" customWidth="1"/>
    <col min="2821" max="2821" width="7.5546875" style="172" customWidth="1"/>
    <col min="2822" max="2822" width="5.109375" style="172" customWidth="1"/>
    <col min="2823" max="2823" width="9" style="172" customWidth="1"/>
    <col min="2824" max="2824" width="13.5546875" style="172" customWidth="1"/>
    <col min="2825" max="3072" width="8.88671875" style="172"/>
    <col min="3073" max="3074" width="2.77734375" style="172" customWidth="1"/>
    <col min="3075" max="3075" width="2.44140625" style="172" customWidth="1"/>
    <col min="3076" max="3076" width="30.6640625" style="172" customWidth="1"/>
    <col min="3077" max="3077" width="7.5546875" style="172" customWidth="1"/>
    <col min="3078" max="3078" width="5.109375" style="172" customWidth="1"/>
    <col min="3079" max="3079" width="9" style="172" customWidth="1"/>
    <col min="3080" max="3080" width="13.5546875" style="172" customWidth="1"/>
    <col min="3081" max="3328" width="8.88671875" style="172"/>
    <col min="3329" max="3330" width="2.77734375" style="172" customWidth="1"/>
    <col min="3331" max="3331" width="2.44140625" style="172" customWidth="1"/>
    <col min="3332" max="3332" width="30.6640625" style="172" customWidth="1"/>
    <col min="3333" max="3333" width="7.5546875" style="172" customWidth="1"/>
    <col min="3334" max="3334" width="5.109375" style="172" customWidth="1"/>
    <col min="3335" max="3335" width="9" style="172" customWidth="1"/>
    <col min="3336" max="3336" width="13.5546875" style="172" customWidth="1"/>
    <col min="3337" max="3584" width="8.88671875" style="172"/>
    <col min="3585" max="3586" width="2.77734375" style="172" customWidth="1"/>
    <col min="3587" max="3587" width="2.44140625" style="172" customWidth="1"/>
    <col min="3588" max="3588" width="30.6640625" style="172" customWidth="1"/>
    <col min="3589" max="3589" width="7.5546875" style="172" customWidth="1"/>
    <col min="3590" max="3590" width="5.109375" style="172" customWidth="1"/>
    <col min="3591" max="3591" width="9" style="172" customWidth="1"/>
    <col min="3592" max="3592" width="13.5546875" style="172" customWidth="1"/>
    <col min="3593" max="3840" width="8.88671875" style="172"/>
    <col min="3841" max="3842" width="2.77734375" style="172" customWidth="1"/>
    <col min="3843" max="3843" width="2.44140625" style="172" customWidth="1"/>
    <col min="3844" max="3844" width="30.6640625" style="172" customWidth="1"/>
    <col min="3845" max="3845" width="7.5546875" style="172" customWidth="1"/>
    <col min="3846" max="3846" width="5.109375" style="172" customWidth="1"/>
    <col min="3847" max="3847" width="9" style="172" customWidth="1"/>
    <col min="3848" max="3848" width="13.5546875" style="172" customWidth="1"/>
    <col min="3849" max="4096" width="8.88671875" style="172"/>
    <col min="4097" max="4098" width="2.77734375" style="172" customWidth="1"/>
    <col min="4099" max="4099" width="2.44140625" style="172" customWidth="1"/>
    <col min="4100" max="4100" width="30.6640625" style="172" customWidth="1"/>
    <col min="4101" max="4101" width="7.5546875" style="172" customWidth="1"/>
    <col min="4102" max="4102" width="5.109375" style="172" customWidth="1"/>
    <col min="4103" max="4103" width="9" style="172" customWidth="1"/>
    <col min="4104" max="4104" width="13.5546875" style="172" customWidth="1"/>
    <col min="4105" max="4352" width="8.88671875" style="172"/>
    <col min="4353" max="4354" width="2.77734375" style="172" customWidth="1"/>
    <col min="4355" max="4355" width="2.44140625" style="172" customWidth="1"/>
    <col min="4356" max="4356" width="30.6640625" style="172" customWidth="1"/>
    <col min="4357" max="4357" width="7.5546875" style="172" customWidth="1"/>
    <col min="4358" max="4358" width="5.109375" style="172" customWidth="1"/>
    <col min="4359" max="4359" width="9" style="172" customWidth="1"/>
    <col min="4360" max="4360" width="13.5546875" style="172" customWidth="1"/>
    <col min="4361" max="4608" width="8.88671875" style="172"/>
    <col min="4609" max="4610" width="2.77734375" style="172" customWidth="1"/>
    <col min="4611" max="4611" width="2.44140625" style="172" customWidth="1"/>
    <col min="4612" max="4612" width="30.6640625" style="172" customWidth="1"/>
    <col min="4613" max="4613" width="7.5546875" style="172" customWidth="1"/>
    <col min="4614" max="4614" width="5.109375" style="172" customWidth="1"/>
    <col min="4615" max="4615" width="9" style="172" customWidth="1"/>
    <col min="4616" max="4616" width="13.5546875" style="172" customWidth="1"/>
    <col min="4617" max="4864" width="8.88671875" style="172"/>
    <col min="4865" max="4866" width="2.77734375" style="172" customWidth="1"/>
    <col min="4867" max="4867" width="2.44140625" style="172" customWidth="1"/>
    <col min="4868" max="4868" width="30.6640625" style="172" customWidth="1"/>
    <col min="4869" max="4869" width="7.5546875" style="172" customWidth="1"/>
    <col min="4870" max="4870" width="5.109375" style="172" customWidth="1"/>
    <col min="4871" max="4871" width="9" style="172" customWidth="1"/>
    <col min="4872" max="4872" width="13.5546875" style="172" customWidth="1"/>
    <col min="4873" max="5120" width="8.88671875" style="172"/>
    <col min="5121" max="5122" width="2.77734375" style="172" customWidth="1"/>
    <col min="5123" max="5123" width="2.44140625" style="172" customWidth="1"/>
    <col min="5124" max="5124" width="30.6640625" style="172" customWidth="1"/>
    <col min="5125" max="5125" width="7.5546875" style="172" customWidth="1"/>
    <col min="5126" max="5126" width="5.109375" style="172" customWidth="1"/>
    <col min="5127" max="5127" width="9" style="172" customWidth="1"/>
    <col min="5128" max="5128" width="13.5546875" style="172" customWidth="1"/>
    <col min="5129" max="5376" width="8.88671875" style="172"/>
    <col min="5377" max="5378" width="2.77734375" style="172" customWidth="1"/>
    <col min="5379" max="5379" width="2.44140625" style="172" customWidth="1"/>
    <col min="5380" max="5380" width="30.6640625" style="172" customWidth="1"/>
    <col min="5381" max="5381" width="7.5546875" style="172" customWidth="1"/>
    <col min="5382" max="5382" width="5.109375" style="172" customWidth="1"/>
    <col min="5383" max="5383" width="9" style="172" customWidth="1"/>
    <col min="5384" max="5384" width="13.5546875" style="172" customWidth="1"/>
    <col min="5385" max="5632" width="8.88671875" style="172"/>
    <col min="5633" max="5634" width="2.77734375" style="172" customWidth="1"/>
    <col min="5635" max="5635" width="2.44140625" style="172" customWidth="1"/>
    <col min="5636" max="5636" width="30.6640625" style="172" customWidth="1"/>
    <col min="5637" max="5637" width="7.5546875" style="172" customWidth="1"/>
    <col min="5638" max="5638" width="5.109375" style="172" customWidth="1"/>
    <col min="5639" max="5639" width="9" style="172" customWidth="1"/>
    <col min="5640" max="5640" width="13.5546875" style="172" customWidth="1"/>
    <col min="5641" max="5888" width="8.88671875" style="172"/>
    <col min="5889" max="5890" width="2.77734375" style="172" customWidth="1"/>
    <col min="5891" max="5891" width="2.44140625" style="172" customWidth="1"/>
    <col min="5892" max="5892" width="30.6640625" style="172" customWidth="1"/>
    <col min="5893" max="5893" width="7.5546875" style="172" customWidth="1"/>
    <col min="5894" max="5894" width="5.109375" style="172" customWidth="1"/>
    <col min="5895" max="5895" width="9" style="172" customWidth="1"/>
    <col min="5896" max="5896" width="13.5546875" style="172" customWidth="1"/>
    <col min="5897" max="6144" width="8.88671875" style="172"/>
    <col min="6145" max="6146" width="2.77734375" style="172" customWidth="1"/>
    <col min="6147" max="6147" width="2.44140625" style="172" customWidth="1"/>
    <col min="6148" max="6148" width="30.6640625" style="172" customWidth="1"/>
    <col min="6149" max="6149" width="7.5546875" style="172" customWidth="1"/>
    <col min="6150" max="6150" width="5.109375" style="172" customWidth="1"/>
    <col min="6151" max="6151" width="9" style="172" customWidth="1"/>
    <col min="6152" max="6152" width="13.5546875" style="172" customWidth="1"/>
    <col min="6153" max="6400" width="8.88671875" style="172"/>
    <col min="6401" max="6402" width="2.77734375" style="172" customWidth="1"/>
    <col min="6403" max="6403" width="2.44140625" style="172" customWidth="1"/>
    <col min="6404" max="6404" width="30.6640625" style="172" customWidth="1"/>
    <col min="6405" max="6405" width="7.5546875" style="172" customWidth="1"/>
    <col min="6406" max="6406" width="5.109375" style="172" customWidth="1"/>
    <col min="6407" max="6407" width="9" style="172" customWidth="1"/>
    <col min="6408" max="6408" width="13.5546875" style="172" customWidth="1"/>
    <col min="6409" max="6656" width="8.88671875" style="172"/>
    <col min="6657" max="6658" width="2.77734375" style="172" customWidth="1"/>
    <col min="6659" max="6659" width="2.44140625" style="172" customWidth="1"/>
    <col min="6660" max="6660" width="30.6640625" style="172" customWidth="1"/>
    <col min="6661" max="6661" width="7.5546875" style="172" customWidth="1"/>
    <col min="6662" max="6662" width="5.109375" style="172" customWidth="1"/>
    <col min="6663" max="6663" width="9" style="172" customWidth="1"/>
    <col min="6664" max="6664" width="13.5546875" style="172" customWidth="1"/>
    <col min="6665" max="6912" width="8.88671875" style="172"/>
    <col min="6913" max="6914" width="2.77734375" style="172" customWidth="1"/>
    <col min="6915" max="6915" width="2.44140625" style="172" customWidth="1"/>
    <col min="6916" max="6916" width="30.6640625" style="172" customWidth="1"/>
    <col min="6917" max="6917" width="7.5546875" style="172" customWidth="1"/>
    <col min="6918" max="6918" width="5.109375" style="172" customWidth="1"/>
    <col min="6919" max="6919" width="9" style="172" customWidth="1"/>
    <col min="6920" max="6920" width="13.5546875" style="172" customWidth="1"/>
    <col min="6921" max="7168" width="8.88671875" style="172"/>
    <col min="7169" max="7170" width="2.77734375" style="172" customWidth="1"/>
    <col min="7171" max="7171" width="2.44140625" style="172" customWidth="1"/>
    <col min="7172" max="7172" width="30.6640625" style="172" customWidth="1"/>
    <col min="7173" max="7173" width="7.5546875" style="172" customWidth="1"/>
    <col min="7174" max="7174" width="5.109375" style="172" customWidth="1"/>
    <col min="7175" max="7175" width="9" style="172" customWidth="1"/>
    <col min="7176" max="7176" width="13.5546875" style="172" customWidth="1"/>
    <col min="7177" max="7424" width="8.88671875" style="172"/>
    <col min="7425" max="7426" width="2.77734375" style="172" customWidth="1"/>
    <col min="7427" max="7427" width="2.44140625" style="172" customWidth="1"/>
    <col min="7428" max="7428" width="30.6640625" style="172" customWidth="1"/>
    <col min="7429" max="7429" width="7.5546875" style="172" customWidth="1"/>
    <col min="7430" max="7430" width="5.109375" style="172" customWidth="1"/>
    <col min="7431" max="7431" width="9" style="172" customWidth="1"/>
    <col min="7432" max="7432" width="13.5546875" style="172" customWidth="1"/>
    <col min="7433" max="7680" width="8.88671875" style="172"/>
    <col min="7681" max="7682" width="2.77734375" style="172" customWidth="1"/>
    <col min="7683" max="7683" width="2.44140625" style="172" customWidth="1"/>
    <col min="7684" max="7684" width="30.6640625" style="172" customWidth="1"/>
    <col min="7685" max="7685" width="7.5546875" style="172" customWidth="1"/>
    <col min="7686" max="7686" width="5.109375" style="172" customWidth="1"/>
    <col min="7687" max="7687" width="9" style="172" customWidth="1"/>
    <col min="7688" max="7688" width="13.5546875" style="172" customWidth="1"/>
    <col min="7689" max="7936" width="8.88671875" style="172"/>
    <col min="7937" max="7938" width="2.77734375" style="172" customWidth="1"/>
    <col min="7939" max="7939" width="2.44140625" style="172" customWidth="1"/>
    <col min="7940" max="7940" width="30.6640625" style="172" customWidth="1"/>
    <col min="7941" max="7941" width="7.5546875" style="172" customWidth="1"/>
    <col min="7942" max="7942" width="5.109375" style="172" customWidth="1"/>
    <col min="7943" max="7943" width="9" style="172" customWidth="1"/>
    <col min="7944" max="7944" width="13.5546875" style="172" customWidth="1"/>
    <col min="7945" max="8192" width="8.88671875" style="172"/>
    <col min="8193" max="8194" width="2.77734375" style="172" customWidth="1"/>
    <col min="8195" max="8195" width="2.44140625" style="172" customWidth="1"/>
    <col min="8196" max="8196" width="30.6640625" style="172" customWidth="1"/>
    <col min="8197" max="8197" width="7.5546875" style="172" customWidth="1"/>
    <col min="8198" max="8198" width="5.109375" style="172" customWidth="1"/>
    <col min="8199" max="8199" width="9" style="172" customWidth="1"/>
    <col min="8200" max="8200" width="13.5546875" style="172" customWidth="1"/>
    <col min="8201" max="8448" width="8.88671875" style="172"/>
    <col min="8449" max="8450" width="2.77734375" style="172" customWidth="1"/>
    <col min="8451" max="8451" width="2.44140625" style="172" customWidth="1"/>
    <col min="8452" max="8452" width="30.6640625" style="172" customWidth="1"/>
    <col min="8453" max="8453" width="7.5546875" style="172" customWidth="1"/>
    <col min="8454" max="8454" width="5.109375" style="172" customWidth="1"/>
    <col min="8455" max="8455" width="9" style="172" customWidth="1"/>
    <col min="8456" max="8456" width="13.5546875" style="172" customWidth="1"/>
    <col min="8457" max="8704" width="8.88671875" style="172"/>
    <col min="8705" max="8706" width="2.77734375" style="172" customWidth="1"/>
    <col min="8707" max="8707" width="2.44140625" style="172" customWidth="1"/>
    <col min="8708" max="8708" width="30.6640625" style="172" customWidth="1"/>
    <col min="8709" max="8709" width="7.5546875" style="172" customWidth="1"/>
    <col min="8710" max="8710" width="5.109375" style="172" customWidth="1"/>
    <col min="8711" max="8711" width="9" style="172" customWidth="1"/>
    <col min="8712" max="8712" width="13.5546875" style="172" customWidth="1"/>
    <col min="8713" max="8960" width="8.88671875" style="172"/>
    <col min="8961" max="8962" width="2.77734375" style="172" customWidth="1"/>
    <col min="8963" max="8963" width="2.44140625" style="172" customWidth="1"/>
    <col min="8964" max="8964" width="30.6640625" style="172" customWidth="1"/>
    <col min="8965" max="8965" width="7.5546875" style="172" customWidth="1"/>
    <col min="8966" max="8966" width="5.109375" style="172" customWidth="1"/>
    <col min="8967" max="8967" width="9" style="172" customWidth="1"/>
    <col min="8968" max="8968" width="13.5546875" style="172" customWidth="1"/>
    <col min="8969" max="9216" width="8.88671875" style="172"/>
    <col min="9217" max="9218" width="2.77734375" style="172" customWidth="1"/>
    <col min="9219" max="9219" width="2.44140625" style="172" customWidth="1"/>
    <col min="9220" max="9220" width="30.6640625" style="172" customWidth="1"/>
    <col min="9221" max="9221" width="7.5546875" style="172" customWidth="1"/>
    <col min="9222" max="9222" width="5.109375" style="172" customWidth="1"/>
    <col min="9223" max="9223" width="9" style="172" customWidth="1"/>
    <col min="9224" max="9224" width="13.5546875" style="172" customWidth="1"/>
    <col min="9225" max="9472" width="8.88671875" style="172"/>
    <col min="9473" max="9474" width="2.77734375" style="172" customWidth="1"/>
    <col min="9475" max="9475" width="2.44140625" style="172" customWidth="1"/>
    <col min="9476" max="9476" width="30.6640625" style="172" customWidth="1"/>
    <col min="9477" max="9477" width="7.5546875" style="172" customWidth="1"/>
    <col min="9478" max="9478" width="5.109375" style="172" customWidth="1"/>
    <col min="9479" max="9479" width="9" style="172" customWidth="1"/>
    <col min="9480" max="9480" width="13.5546875" style="172" customWidth="1"/>
    <col min="9481" max="9728" width="8.88671875" style="172"/>
    <col min="9729" max="9730" width="2.77734375" style="172" customWidth="1"/>
    <col min="9731" max="9731" width="2.44140625" style="172" customWidth="1"/>
    <col min="9732" max="9732" width="30.6640625" style="172" customWidth="1"/>
    <col min="9733" max="9733" width="7.5546875" style="172" customWidth="1"/>
    <col min="9734" max="9734" width="5.109375" style="172" customWidth="1"/>
    <col min="9735" max="9735" width="9" style="172" customWidth="1"/>
    <col min="9736" max="9736" width="13.5546875" style="172" customWidth="1"/>
    <col min="9737" max="9984" width="8.88671875" style="172"/>
    <col min="9985" max="9986" width="2.77734375" style="172" customWidth="1"/>
    <col min="9987" max="9987" width="2.44140625" style="172" customWidth="1"/>
    <col min="9988" max="9988" width="30.6640625" style="172" customWidth="1"/>
    <col min="9989" max="9989" width="7.5546875" style="172" customWidth="1"/>
    <col min="9990" max="9990" width="5.109375" style="172" customWidth="1"/>
    <col min="9991" max="9991" width="9" style="172" customWidth="1"/>
    <col min="9992" max="9992" width="13.5546875" style="172" customWidth="1"/>
    <col min="9993" max="10240" width="8.88671875" style="172"/>
    <col min="10241" max="10242" width="2.77734375" style="172" customWidth="1"/>
    <col min="10243" max="10243" width="2.44140625" style="172" customWidth="1"/>
    <col min="10244" max="10244" width="30.6640625" style="172" customWidth="1"/>
    <col min="10245" max="10245" width="7.5546875" style="172" customWidth="1"/>
    <col min="10246" max="10246" width="5.109375" style="172" customWidth="1"/>
    <col min="10247" max="10247" width="9" style="172" customWidth="1"/>
    <col min="10248" max="10248" width="13.5546875" style="172" customWidth="1"/>
    <col min="10249" max="10496" width="8.88671875" style="172"/>
    <col min="10497" max="10498" width="2.77734375" style="172" customWidth="1"/>
    <col min="10499" max="10499" width="2.44140625" style="172" customWidth="1"/>
    <col min="10500" max="10500" width="30.6640625" style="172" customWidth="1"/>
    <col min="10501" max="10501" width="7.5546875" style="172" customWidth="1"/>
    <col min="10502" max="10502" width="5.109375" style="172" customWidth="1"/>
    <col min="10503" max="10503" width="9" style="172" customWidth="1"/>
    <col min="10504" max="10504" width="13.5546875" style="172" customWidth="1"/>
    <col min="10505" max="10752" width="8.88671875" style="172"/>
    <col min="10753" max="10754" width="2.77734375" style="172" customWidth="1"/>
    <col min="10755" max="10755" width="2.44140625" style="172" customWidth="1"/>
    <col min="10756" max="10756" width="30.6640625" style="172" customWidth="1"/>
    <col min="10757" max="10757" width="7.5546875" style="172" customWidth="1"/>
    <col min="10758" max="10758" width="5.109375" style="172" customWidth="1"/>
    <col min="10759" max="10759" width="9" style="172" customWidth="1"/>
    <col min="10760" max="10760" width="13.5546875" style="172" customWidth="1"/>
    <col min="10761" max="11008" width="8.88671875" style="172"/>
    <col min="11009" max="11010" width="2.77734375" style="172" customWidth="1"/>
    <col min="11011" max="11011" width="2.44140625" style="172" customWidth="1"/>
    <col min="11012" max="11012" width="30.6640625" style="172" customWidth="1"/>
    <col min="11013" max="11013" width="7.5546875" style="172" customWidth="1"/>
    <col min="11014" max="11014" width="5.109375" style="172" customWidth="1"/>
    <col min="11015" max="11015" width="9" style="172" customWidth="1"/>
    <col min="11016" max="11016" width="13.5546875" style="172" customWidth="1"/>
    <col min="11017" max="11264" width="8.88671875" style="172"/>
    <col min="11265" max="11266" width="2.77734375" style="172" customWidth="1"/>
    <col min="11267" max="11267" width="2.44140625" style="172" customWidth="1"/>
    <col min="11268" max="11268" width="30.6640625" style="172" customWidth="1"/>
    <col min="11269" max="11269" width="7.5546875" style="172" customWidth="1"/>
    <col min="11270" max="11270" width="5.109375" style="172" customWidth="1"/>
    <col min="11271" max="11271" width="9" style="172" customWidth="1"/>
    <col min="11272" max="11272" width="13.5546875" style="172" customWidth="1"/>
    <col min="11273" max="11520" width="8.88671875" style="172"/>
    <col min="11521" max="11522" width="2.77734375" style="172" customWidth="1"/>
    <col min="11523" max="11523" width="2.44140625" style="172" customWidth="1"/>
    <col min="11524" max="11524" width="30.6640625" style="172" customWidth="1"/>
    <col min="11525" max="11525" width="7.5546875" style="172" customWidth="1"/>
    <col min="11526" max="11526" width="5.109375" style="172" customWidth="1"/>
    <col min="11527" max="11527" width="9" style="172" customWidth="1"/>
    <col min="11528" max="11528" width="13.5546875" style="172" customWidth="1"/>
    <col min="11529" max="11776" width="8.88671875" style="172"/>
    <col min="11777" max="11778" width="2.77734375" style="172" customWidth="1"/>
    <col min="11779" max="11779" width="2.44140625" style="172" customWidth="1"/>
    <col min="11780" max="11780" width="30.6640625" style="172" customWidth="1"/>
    <col min="11781" max="11781" width="7.5546875" style="172" customWidth="1"/>
    <col min="11782" max="11782" width="5.109375" style="172" customWidth="1"/>
    <col min="11783" max="11783" width="9" style="172" customWidth="1"/>
    <col min="11784" max="11784" width="13.5546875" style="172" customWidth="1"/>
    <col min="11785" max="12032" width="8.88671875" style="172"/>
    <col min="12033" max="12034" width="2.77734375" style="172" customWidth="1"/>
    <col min="12035" max="12035" width="2.44140625" style="172" customWidth="1"/>
    <col min="12036" max="12036" width="30.6640625" style="172" customWidth="1"/>
    <col min="12037" max="12037" width="7.5546875" style="172" customWidth="1"/>
    <col min="12038" max="12038" width="5.109375" style="172" customWidth="1"/>
    <col min="12039" max="12039" width="9" style="172" customWidth="1"/>
    <col min="12040" max="12040" width="13.5546875" style="172" customWidth="1"/>
    <col min="12041" max="12288" width="8.88671875" style="172"/>
    <col min="12289" max="12290" width="2.77734375" style="172" customWidth="1"/>
    <col min="12291" max="12291" width="2.44140625" style="172" customWidth="1"/>
    <col min="12292" max="12292" width="30.6640625" style="172" customWidth="1"/>
    <col min="12293" max="12293" width="7.5546875" style="172" customWidth="1"/>
    <col min="12294" max="12294" width="5.109375" style="172" customWidth="1"/>
    <col min="12295" max="12295" width="9" style="172" customWidth="1"/>
    <col min="12296" max="12296" width="13.5546875" style="172" customWidth="1"/>
    <col min="12297" max="12544" width="8.88671875" style="172"/>
    <col min="12545" max="12546" width="2.77734375" style="172" customWidth="1"/>
    <col min="12547" max="12547" width="2.44140625" style="172" customWidth="1"/>
    <col min="12548" max="12548" width="30.6640625" style="172" customWidth="1"/>
    <col min="12549" max="12549" width="7.5546875" style="172" customWidth="1"/>
    <col min="12550" max="12550" width="5.109375" style="172" customWidth="1"/>
    <col min="12551" max="12551" width="9" style="172" customWidth="1"/>
    <col min="12552" max="12552" width="13.5546875" style="172" customWidth="1"/>
    <col min="12553" max="12800" width="8.88671875" style="172"/>
    <col min="12801" max="12802" width="2.77734375" style="172" customWidth="1"/>
    <col min="12803" max="12803" width="2.44140625" style="172" customWidth="1"/>
    <col min="12804" max="12804" width="30.6640625" style="172" customWidth="1"/>
    <col min="12805" max="12805" width="7.5546875" style="172" customWidth="1"/>
    <col min="12806" max="12806" width="5.109375" style="172" customWidth="1"/>
    <col min="12807" max="12807" width="9" style="172" customWidth="1"/>
    <col min="12808" max="12808" width="13.5546875" style="172" customWidth="1"/>
    <col min="12809" max="13056" width="8.88671875" style="172"/>
    <col min="13057" max="13058" width="2.77734375" style="172" customWidth="1"/>
    <col min="13059" max="13059" width="2.44140625" style="172" customWidth="1"/>
    <col min="13060" max="13060" width="30.6640625" style="172" customWidth="1"/>
    <col min="13061" max="13061" width="7.5546875" style="172" customWidth="1"/>
    <col min="13062" max="13062" width="5.109375" style="172" customWidth="1"/>
    <col min="13063" max="13063" width="9" style="172" customWidth="1"/>
    <col min="13064" max="13064" width="13.5546875" style="172" customWidth="1"/>
    <col min="13065" max="13312" width="8.88671875" style="172"/>
    <col min="13313" max="13314" width="2.77734375" style="172" customWidth="1"/>
    <col min="13315" max="13315" width="2.44140625" style="172" customWidth="1"/>
    <col min="13316" max="13316" width="30.6640625" style="172" customWidth="1"/>
    <col min="13317" max="13317" width="7.5546875" style="172" customWidth="1"/>
    <col min="13318" max="13318" width="5.109375" style="172" customWidth="1"/>
    <col min="13319" max="13319" width="9" style="172" customWidth="1"/>
    <col min="13320" max="13320" width="13.5546875" style="172" customWidth="1"/>
    <col min="13321" max="13568" width="8.88671875" style="172"/>
    <col min="13569" max="13570" width="2.77734375" style="172" customWidth="1"/>
    <col min="13571" max="13571" width="2.44140625" style="172" customWidth="1"/>
    <col min="13572" max="13572" width="30.6640625" style="172" customWidth="1"/>
    <col min="13573" max="13573" width="7.5546875" style="172" customWidth="1"/>
    <col min="13574" max="13574" width="5.109375" style="172" customWidth="1"/>
    <col min="13575" max="13575" width="9" style="172" customWidth="1"/>
    <col min="13576" max="13576" width="13.5546875" style="172" customWidth="1"/>
    <col min="13577" max="13824" width="8.88671875" style="172"/>
    <col min="13825" max="13826" width="2.77734375" style="172" customWidth="1"/>
    <col min="13827" max="13827" width="2.44140625" style="172" customWidth="1"/>
    <col min="13828" max="13828" width="30.6640625" style="172" customWidth="1"/>
    <col min="13829" max="13829" width="7.5546875" style="172" customWidth="1"/>
    <col min="13830" max="13830" width="5.109375" style="172" customWidth="1"/>
    <col min="13831" max="13831" width="9" style="172" customWidth="1"/>
    <col min="13832" max="13832" width="13.5546875" style="172" customWidth="1"/>
    <col min="13833" max="14080" width="8.88671875" style="172"/>
    <col min="14081" max="14082" width="2.77734375" style="172" customWidth="1"/>
    <col min="14083" max="14083" width="2.44140625" style="172" customWidth="1"/>
    <col min="14084" max="14084" width="30.6640625" style="172" customWidth="1"/>
    <col min="14085" max="14085" width="7.5546875" style="172" customWidth="1"/>
    <col min="14086" max="14086" width="5.109375" style="172" customWidth="1"/>
    <col min="14087" max="14087" width="9" style="172" customWidth="1"/>
    <col min="14088" max="14088" width="13.5546875" style="172" customWidth="1"/>
    <col min="14089" max="14336" width="8.88671875" style="172"/>
    <col min="14337" max="14338" width="2.77734375" style="172" customWidth="1"/>
    <col min="14339" max="14339" width="2.44140625" style="172" customWidth="1"/>
    <col min="14340" max="14340" width="30.6640625" style="172" customWidth="1"/>
    <col min="14341" max="14341" width="7.5546875" style="172" customWidth="1"/>
    <col min="14342" max="14342" width="5.109375" style="172" customWidth="1"/>
    <col min="14343" max="14343" width="9" style="172" customWidth="1"/>
    <col min="14344" max="14344" width="13.5546875" style="172" customWidth="1"/>
    <col min="14345" max="14592" width="8.88671875" style="172"/>
    <col min="14593" max="14594" width="2.77734375" style="172" customWidth="1"/>
    <col min="14595" max="14595" width="2.44140625" style="172" customWidth="1"/>
    <col min="14596" max="14596" width="30.6640625" style="172" customWidth="1"/>
    <col min="14597" max="14597" width="7.5546875" style="172" customWidth="1"/>
    <col min="14598" max="14598" width="5.109375" style="172" customWidth="1"/>
    <col min="14599" max="14599" width="9" style="172" customWidth="1"/>
    <col min="14600" max="14600" width="13.5546875" style="172" customWidth="1"/>
    <col min="14601" max="14848" width="8.88671875" style="172"/>
    <col min="14849" max="14850" width="2.77734375" style="172" customWidth="1"/>
    <col min="14851" max="14851" width="2.44140625" style="172" customWidth="1"/>
    <col min="14852" max="14852" width="30.6640625" style="172" customWidth="1"/>
    <col min="14853" max="14853" width="7.5546875" style="172" customWidth="1"/>
    <col min="14854" max="14854" width="5.109375" style="172" customWidth="1"/>
    <col min="14855" max="14855" width="9" style="172" customWidth="1"/>
    <col min="14856" max="14856" width="13.5546875" style="172" customWidth="1"/>
    <col min="14857" max="15104" width="8.88671875" style="172"/>
    <col min="15105" max="15106" width="2.77734375" style="172" customWidth="1"/>
    <col min="15107" max="15107" width="2.44140625" style="172" customWidth="1"/>
    <col min="15108" max="15108" width="30.6640625" style="172" customWidth="1"/>
    <col min="15109" max="15109" width="7.5546875" style="172" customWidth="1"/>
    <col min="15110" max="15110" width="5.109375" style="172" customWidth="1"/>
    <col min="15111" max="15111" width="9" style="172" customWidth="1"/>
    <col min="15112" max="15112" width="13.5546875" style="172" customWidth="1"/>
    <col min="15113" max="15360" width="8.88671875" style="172"/>
    <col min="15361" max="15362" width="2.77734375" style="172" customWidth="1"/>
    <col min="15363" max="15363" width="2.44140625" style="172" customWidth="1"/>
    <col min="15364" max="15364" width="30.6640625" style="172" customWidth="1"/>
    <col min="15365" max="15365" width="7.5546875" style="172" customWidth="1"/>
    <col min="15366" max="15366" width="5.109375" style="172" customWidth="1"/>
    <col min="15367" max="15367" width="9" style="172" customWidth="1"/>
    <col min="15368" max="15368" width="13.5546875" style="172" customWidth="1"/>
    <col min="15369" max="15616" width="8.88671875" style="172"/>
    <col min="15617" max="15618" width="2.77734375" style="172" customWidth="1"/>
    <col min="15619" max="15619" width="2.44140625" style="172" customWidth="1"/>
    <col min="15620" max="15620" width="30.6640625" style="172" customWidth="1"/>
    <col min="15621" max="15621" width="7.5546875" style="172" customWidth="1"/>
    <col min="15622" max="15622" width="5.109375" style="172" customWidth="1"/>
    <col min="15623" max="15623" width="9" style="172" customWidth="1"/>
    <col min="15624" max="15624" width="13.5546875" style="172" customWidth="1"/>
    <col min="15625" max="15872" width="8.88671875" style="172"/>
    <col min="15873" max="15874" width="2.77734375" style="172" customWidth="1"/>
    <col min="15875" max="15875" width="2.44140625" style="172" customWidth="1"/>
    <col min="15876" max="15876" width="30.6640625" style="172" customWidth="1"/>
    <col min="15877" max="15877" width="7.5546875" style="172" customWidth="1"/>
    <col min="15878" max="15878" width="5.109375" style="172" customWidth="1"/>
    <col min="15879" max="15879" width="9" style="172" customWidth="1"/>
    <col min="15880" max="15880" width="13.5546875" style="172" customWidth="1"/>
    <col min="15881" max="16128" width="8.88671875" style="172"/>
    <col min="16129" max="16130" width="2.77734375" style="172" customWidth="1"/>
    <col min="16131" max="16131" width="2.44140625" style="172" customWidth="1"/>
    <col min="16132" max="16132" width="30.6640625" style="172" customWidth="1"/>
    <col min="16133" max="16133" width="7.5546875" style="172" customWidth="1"/>
    <col min="16134" max="16134" width="5.109375" style="172" customWidth="1"/>
    <col min="16135" max="16135" width="9" style="172" customWidth="1"/>
    <col min="16136" max="16136" width="13.5546875" style="172" customWidth="1"/>
    <col min="16137" max="16384" width="8.88671875" style="172"/>
  </cols>
  <sheetData>
    <row r="1" spans="1:11" ht="12.75" customHeight="1" thickBot="1">
      <c r="A1" s="169" t="s">
        <v>18</v>
      </c>
      <c r="B1" s="170" t="s">
        <v>93</v>
      </c>
      <c r="C1" s="171"/>
      <c r="D1" s="334" t="s">
        <v>116</v>
      </c>
      <c r="E1" s="334"/>
      <c r="F1" s="334"/>
      <c r="G1" s="334"/>
      <c r="H1" s="338"/>
    </row>
    <row r="2" spans="1:11">
      <c r="A2" s="173"/>
      <c r="B2" s="174"/>
      <c r="D2" s="176"/>
      <c r="E2" s="177"/>
      <c r="F2" s="178"/>
      <c r="G2" s="179"/>
      <c r="H2" s="90"/>
    </row>
    <row r="3" spans="1:11">
      <c r="A3" s="173"/>
      <c r="B3" s="174"/>
      <c r="D3" s="180"/>
      <c r="E3" s="177" t="s">
        <v>6</v>
      </c>
      <c r="F3" s="178"/>
      <c r="G3" s="179" t="s">
        <v>7</v>
      </c>
      <c r="H3" s="90" t="s">
        <v>8</v>
      </c>
    </row>
    <row r="4" spans="1:11">
      <c r="A4" s="173"/>
      <c r="B4" s="174"/>
      <c r="D4" s="180"/>
      <c r="E4" s="181"/>
      <c r="F4" s="178"/>
      <c r="G4" s="179"/>
      <c r="H4" s="90"/>
    </row>
    <row r="5" spans="1:11" ht="25.5" customHeight="1">
      <c r="A5" s="173"/>
      <c r="B5" s="174"/>
      <c r="D5" s="339" t="s">
        <v>5</v>
      </c>
      <c r="E5" s="339"/>
      <c r="F5" s="339"/>
      <c r="G5" s="339"/>
      <c r="H5" s="339"/>
    </row>
    <row r="6" spans="1:11" ht="17.25" customHeight="1">
      <c r="A6" s="173"/>
      <c r="B6" s="174"/>
      <c r="D6" s="340" t="s">
        <v>117</v>
      </c>
      <c r="E6" s="340"/>
      <c r="F6" s="340"/>
      <c r="G6" s="340"/>
      <c r="H6" s="340"/>
    </row>
    <row r="7" spans="1:11" ht="12" customHeight="1">
      <c r="A7" s="173"/>
      <c r="B7" s="174"/>
      <c r="D7" s="341" t="s">
        <v>118</v>
      </c>
      <c r="E7" s="341"/>
      <c r="F7" s="341"/>
      <c r="G7" s="341"/>
      <c r="H7" s="341"/>
    </row>
    <row r="8" spans="1:11" ht="15" customHeight="1">
      <c r="A8" s="173"/>
      <c r="B8" s="174"/>
      <c r="D8" s="342" t="s">
        <v>119</v>
      </c>
      <c r="E8" s="342"/>
      <c r="F8" s="342"/>
      <c r="G8" s="342"/>
      <c r="H8" s="342"/>
    </row>
    <row r="9" spans="1:11" ht="42" customHeight="1">
      <c r="A9" s="182"/>
      <c r="B9" s="174"/>
      <c r="D9" s="343" t="s">
        <v>21</v>
      </c>
      <c r="E9" s="343"/>
      <c r="F9" s="343"/>
      <c r="G9" s="343"/>
      <c r="H9" s="343"/>
    </row>
    <row r="10" spans="1:11">
      <c r="A10" s="173"/>
      <c r="B10" s="183"/>
      <c r="D10" s="180"/>
      <c r="E10" s="181"/>
      <c r="F10" s="178"/>
      <c r="G10" s="179"/>
      <c r="H10" s="90"/>
    </row>
    <row r="11" spans="1:11" ht="12.75" customHeight="1">
      <c r="B11" s="183"/>
      <c r="C11" s="182"/>
      <c r="D11" s="184" t="s">
        <v>227</v>
      </c>
      <c r="E11" s="185"/>
      <c r="F11" s="186"/>
      <c r="G11" s="187"/>
      <c r="H11" s="90"/>
    </row>
    <row r="12" spans="1:11" ht="87.75" customHeight="1">
      <c r="A12" s="182" t="s">
        <v>18</v>
      </c>
      <c r="B12" s="174" t="s">
        <v>93</v>
      </c>
      <c r="C12" s="174" t="s">
        <v>1</v>
      </c>
      <c r="D12" s="336" t="s">
        <v>228</v>
      </c>
      <c r="E12" s="337"/>
      <c r="F12" s="337"/>
      <c r="G12" s="337"/>
      <c r="H12" s="337"/>
    </row>
    <row r="13" spans="1:11">
      <c r="A13" s="182"/>
      <c r="B13" s="174"/>
      <c r="C13" s="174"/>
      <c r="D13" s="188" t="s">
        <v>321</v>
      </c>
      <c r="E13" s="189"/>
      <c r="F13" s="189"/>
      <c r="G13" s="189"/>
      <c r="H13" s="189"/>
    </row>
    <row r="14" spans="1:11" s="107" customFormat="1" ht="13.5" customHeight="1">
      <c r="A14" s="114"/>
      <c r="B14" s="114"/>
      <c r="C14" s="190"/>
      <c r="D14" s="114" t="s">
        <v>236</v>
      </c>
      <c r="E14" s="162">
        <f>5.1*60*1.4</f>
        <v>428.4</v>
      </c>
      <c r="F14" s="114" t="s">
        <v>10</v>
      </c>
      <c r="G14" s="115"/>
      <c r="H14" s="116">
        <f t="shared" ref="H14:H17" si="0">G14*E14</f>
        <v>0</v>
      </c>
      <c r="I14" s="191"/>
      <c r="J14" s="191"/>
      <c r="K14" s="191"/>
    </row>
    <row r="15" spans="1:11" s="107" customFormat="1" ht="13.5" customHeight="1">
      <c r="A15" s="114"/>
      <c r="B15" s="114"/>
      <c r="C15" s="190"/>
      <c r="D15" s="114" t="s">
        <v>315</v>
      </c>
      <c r="E15" s="162">
        <f>5.1*8*1.4</f>
        <v>57.11999999999999</v>
      </c>
      <c r="F15" s="114" t="s">
        <v>10</v>
      </c>
      <c r="G15" s="115"/>
      <c r="H15" s="116">
        <f t="shared" si="0"/>
        <v>0</v>
      </c>
      <c r="I15" s="191"/>
      <c r="J15" s="191"/>
      <c r="K15" s="191"/>
    </row>
    <row r="16" spans="1:11" s="107" customFormat="1" ht="13.5" customHeight="1">
      <c r="A16" s="114"/>
      <c r="B16" s="114"/>
      <c r="C16" s="190"/>
      <c r="D16" s="114" t="s">
        <v>316</v>
      </c>
      <c r="E16" s="162">
        <f>1.621*68*0.4</f>
        <v>44.091200000000001</v>
      </c>
      <c r="F16" s="114" t="s">
        <v>10</v>
      </c>
      <c r="G16" s="115"/>
      <c r="H16" s="116">
        <f t="shared" si="0"/>
        <v>0</v>
      </c>
      <c r="I16" s="191"/>
      <c r="J16" s="191"/>
      <c r="K16" s="191"/>
    </row>
    <row r="17" spans="1:11" s="107" customFormat="1" ht="13.5" customHeight="1">
      <c r="A17" s="114"/>
      <c r="B17" s="114"/>
      <c r="C17" s="190"/>
      <c r="D17" s="114" t="s">
        <v>317</v>
      </c>
      <c r="E17" s="162">
        <f>4*68</f>
        <v>272</v>
      </c>
      <c r="F17" s="114" t="s">
        <v>0</v>
      </c>
      <c r="G17" s="115"/>
      <c r="H17" s="116">
        <f t="shared" si="0"/>
        <v>0</v>
      </c>
      <c r="I17" s="191"/>
      <c r="J17" s="191"/>
      <c r="K17" s="191"/>
    </row>
    <row r="18" spans="1:11">
      <c r="A18" s="182"/>
      <c r="B18" s="174"/>
      <c r="C18" s="174"/>
      <c r="D18" s="188" t="s">
        <v>322</v>
      </c>
      <c r="E18" s="189"/>
      <c r="F18" s="189"/>
      <c r="G18" s="189"/>
      <c r="H18" s="189"/>
    </row>
    <row r="19" spans="1:11" s="107" customFormat="1" ht="13.5" customHeight="1">
      <c r="A19" s="114"/>
      <c r="B19" s="114"/>
      <c r="C19" s="190"/>
      <c r="D19" s="114" t="s">
        <v>318</v>
      </c>
      <c r="E19" s="162">
        <f>5.1*64*1.4</f>
        <v>456.95999999999992</v>
      </c>
      <c r="F19" s="114" t="s">
        <v>10</v>
      </c>
      <c r="G19" s="115"/>
      <c r="H19" s="116">
        <f t="shared" ref="H19:H22" si="1">G19*E19</f>
        <v>0</v>
      </c>
      <c r="I19" s="191"/>
      <c r="J19" s="191"/>
      <c r="K19" s="191"/>
    </row>
    <row r="20" spans="1:11" s="107" customFormat="1" ht="13.5" customHeight="1">
      <c r="A20" s="114"/>
      <c r="B20" s="114"/>
      <c r="C20" s="190"/>
      <c r="D20" s="114" t="s">
        <v>315</v>
      </c>
      <c r="E20" s="162">
        <f>5.1*8*1.4</f>
        <v>57.11999999999999</v>
      </c>
      <c r="F20" s="114" t="s">
        <v>10</v>
      </c>
      <c r="G20" s="115"/>
      <c r="H20" s="116">
        <f t="shared" si="1"/>
        <v>0</v>
      </c>
      <c r="I20" s="191"/>
      <c r="J20" s="191"/>
      <c r="K20" s="191"/>
    </row>
    <row r="21" spans="1:11" s="107" customFormat="1" ht="13.5" customHeight="1">
      <c r="A21" s="114"/>
      <c r="B21" s="114"/>
      <c r="C21" s="190"/>
      <c r="D21" s="114" t="s">
        <v>319</v>
      </c>
      <c r="E21" s="162">
        <f>1.621*72*0.4</f>
        <v>46.684800000000003</v>
      </c>
      <c r="F21" s="114" t="s">
        <v>10</v>
      </c>
      <c r="G21" s="115"/>
      <c r="H21" s="116">
        <f t="shared" si="1"/>
        <v>0</v>
      </c>
      <c r="I21" s="191"/>
      <c r="J21" s="191"/>
      <c r="K21" s="191"/>
    </row>
    <row r="22" spans="1:11" s="107" customFormat="1" ht="13.5" customHeight="1">
      <c r="A22" s="114"/>
      <c r="B22" s="114"/>
      <c r="C22" s="190"/>
      <c r="D22" s="114" t="s">
        <v>320</v>
      </c>
      <c r="E22" s="162">
        <f>4*72</f>
        <v>288</v>
      </c>
      <c r="F22" s="114" t="s">
        <v>0</v>
      </c>
      <c r="G22" s="115"/>
      <c r="H22" s="116">
        <f t="shared" si="1"/>
        <v>0</v>
      </c>
      <c r="I22" s="191"/>
      <c r="J22" s="191"/>
      <c r="K22" s="191"/>
    </row>
    <row r="23" spans="1:11">
      <c r="A23" s="182"/>
      <c r="B23" s="174"/>
      <c r="C23" s="174"/>
      <c r="D23" s="188" t="s">
        <v>323</v>
      </c>
      <c r="E23" s="189"/>
      <c r="F23" s="189"/>
      <c r="G23" s="189"/>
      <c r="H23" s="189"/>
    </row>
    <row r="24" spans="1:11" s="107" customFormat="1" ht="13.5" customHeight="1">
      <c r="A24" s="114"/>
      <c r="B24" s="114"/>
      <c r="C24" s="190"/>
      <c r="D24" s="114" t="s">
        <v>324</v>
      </c>
      <c r="E24" s="162">
        <f>5.1*72*1.4</f>
        <v>514.07999999999993</v>
      </c>
      <c r="F24" s="114" t="s">
        <v>10</v>
      </c>
      <c r="G24" s="115"/>
      <c r="H24" s="116">
        <f t="shared" ref="H24:H27" si="2">G24*E24</f>
        <v>0</v>
      </c>
      <c r="I24" s="191"/>
      <c r="J24" s="191"/>
      <c r="K24" s="191"/>
    </row>
    <row r="25" spans="1:11" s="107" customFormat="1" ht="13.5" customHeight="1">
      <c r="A25" s="114"/>
      <c r="B25" s="114"/>
      <c r="C25" s="190"/>
      <c r="D25" s="114" t="s">
        <v>325</v>
      </c>
      <c r="E25" s="162">
        <f>5.1*18*1.4</f>
        <v>128.51999999999998</v>
      </c>
      <c r="F25" s="114" t="s">
        <v>10</v>
      </c>
      <c r="G25" s="115"/>
      <c r="H25" s="116">
        <f t="shared" si="2"/>
        <v>0</v>
      </c>
      <c r="I25" s="191"/>
      <c r="J25" s="191"/>
      <c r="K25" s="191"/>
    </row>
    <row r="26" spans="1:11" s="107" customFormat="1" ht="13.5" customHeight="1">
      <c r="A26" s="114"/>
      <c r="B26" s="114"/>
      <c r="C26" s="190"/>
      <c r="D26" s="114" t="s">
        <v>229</v>
      </c>
      <c r="E26" s="162">
        <f>1.621*90*0.4</f>
        <v>58.355999999999995</v>
      </c>
      <c r="F26" s="114" t="s">
        <v>10</v>
      </c>
      <c r="G26" s="115"/>
      <c r="H26" s="116">
        <f t="shared" si="2"/>
        <v>0</v>
      </c>
      <c r="I26" s="191"/>
      <c r="J26" s="191"/>
      <c r="K26" s="191"/>
    </row>
    <row r="27" spans="1:11" s="107" customFormat="1" ht="13.5" customHeight="1">
      <c r="A27" s="114"/>
      <c r="B27" s="114"/>
      <c r="C27" s="190"/>
      <c r="D27" s="114" t="s">
        <v>230</v>
      </c>
      <c r="E27" s="162">
        <f>4*90</f>
        <v>360</v>
      </c>
      <c r="F27" s="114" t="s">
        <v>0</v>
      </c>
      <c r="G27" s="115"/>
      <c r="H27" s="116">
        <f t="shared" si="2"/>
        <v>0</v>
      </c>
      <c r="I27" s="191"/>
      <c r="J27" s="191"/>
      <c r="K27" s="191"/>
    </row>
    <row r="28" spans="1:11">
      <c r="A28" s="182"/>
      <c r="B28" s="174"/>
      <c r="C28" s="174"/>
      <c r="D28" s="188" t="s">
        <v>326</v>
      </c>
      <c r="E28" s="189"/>
      <c r="F28" s="189"/>
      <c r="G28" s="189"/>
      <c r="H28" s="189"/>
    </row>
    <row r="29" spans="1:11" s="107" customFormat="1" ht="13.5" customHeight="1">
      <c r="A29" s="114"/>
      <c r="B29" s="114"/>
      <c r="C29" s="190"/>
      <c r="D29" s="114" t="s">
        <v>318</v>
      </c>
      <c r="E29" s="162">
        <f>5.1*64*1.4</f>
        <v>456.95999999999992</v>
      </c>
      <c r="F29" s="114" t="s">
        <v>10</v>
      </c>
      <c r="G29" s="115"/>
      <c r="H29" s="116">
        <f t="shared" ref="H29:H32" si="3">G29*E29</f>
        <v>0</v>
      </c>
      <c r="I29" s="191"/>
      <c r="J29" s="191"/>
      <c r="K29" s="191"/>
    </row>
    <row r="30" spans="1:11" s="107" customFormat="1" ht="13.5" customHeight="1">
      <c r="A30" s="114"/>
      <c r="B30" s="114"/>
      <c r="C30" s="190"/>
      <c r="D30" s="114" t="s">
        <v>285</v>
      </c>
      <c r="E30" s="162">
        <f>5.1*12*1.4</f>
        <v>85.679999999999993</v>
      </c>
      <c r="F30" s="114" t="s">
        <v>10</v>
      </c>
      <c r="G30" s="115"/>
      <c r="H30" s="116">
        <f t="shared" si="3"/>
        <v>0</v>
      </c>
      <c r="I30" s="191"/>
      <c r="J30" s="191"/>
      <c r="K30" s="191"/>
    </row>
    <row r="31" spans="1:11" s="107" customFormat="1" ht="13.5" customHeight="1">
      <c r="A31" s="114"/>
      <c r="B31" s="114"/>
      <c r="C31" s="190"/>
      <c r="D31" s="114" t="s">
        <v>327</v>
      </c>
      <c r="E31" s="162">
        <f>1.621*90*0.4</f>
        <v>58.355999999999995</v>
      </c>
      <c r="F31" s="114" t="s">
        <v>10</v>
      </c>
      <c r="G31" s="115"/>
      <c r="H31" s="116">
        <f t="shared" si="3"/>
        <v>0</v>
      </c>
      <c r="I31" s="191"/>
      <c r="J31" s="191"/>
      <c r="K31" s="191"/>
    </row>
    <row r="32" spans="1:11" s="107" customFormat="1" ht="13.5" customHeight="1">
      <c r="A32" s="114"/>
      <c r="B32" s="114"/>
      <c r="C32" s="190"/>
      <c r="D32" s="114" t="s">
        <v>328</v>
      </c>
      <c r="E32" s="162">
        <f>4*76</f>
        <v>304</v>
      </c>
      <c r="F32" s="114" t="s">
        <v>0</v>
      </c>
      <c r="G32" s="115"/>
      <c r="H32" s="116">
        <f t="shared" si="3"/>
        <v>0</v>
      </c>
      <c r="I32" s="191"/>
      <c r="J32" s="191"/>
      <c r="K32" s="191"/>
    </row>
    <row r="33" spans="1:11">
      <c r="A33" s="182"/>
      <c r="B33" s="174"/>
      <c r="C33" s="174"/>
      <c r="D33" s="188" t="s">
        <v>329</v>
      </c>
      <c r="E33" s="189"/>
      <c r="F33" s="189"/>
      <c r="G33" s="189"/>
      <c r="H33" s="189"/>
    </row>
    <row r="34" spans="1:11" s="107" customFormat="1" ht="13.5" customHeight="1">
      <c r="A34" s="114"/>
      <c r="B34" s="114"/>
      <c r="C34" s="190"/>
      <c r="D34" s="114" t="s">
        <v>318</v>
      </c>
      <c r="E34" s="162">
        <f>5.1*64*1.4</f>
        <v>456.95999999999992</v>
      </c>
      <c r="F34" s="114" t="s">
        <v>10</v>
      </c>
      <c r="G34" s="115"/>
      <c r="H34" s="116">
        <f t="shared" ref="H34:H37" si="4">G34*E34</f>
        <v>0</v>
      </c>
      <c r="I34" s="191"/>
      <c r="J34" s="191"/>
      <c r="K34" s="191"/>
    </row>
    <row r="35" spans="1:11" s="107" customFormat="1" ht="13.5" customHeight="1">
      <c r="A35" s="114"/>
      <c r="B35" s="114"/>
      <c r="C35" s="190"/>
      <c r="D35" s="114" t="s">
        <v>285</v>
      </c>
      <c r="E35" s="162">
        <f>5.1*12*1.4</f>
        <v>85.679999999999993</v>
      </c>
      <c r="F35" s="114" t="s">
        <v>10</v>
      </c>
      <c r="G35" s="115"/>
      <c r="H35" s="116">
        <f t="shared" si="4"/>
        <v>0</v>
      </c>
      <c r="I35" s="191"/>
      <c r="J35" s="191"/>
      <c r="K35" s="191"/>
    </row>
    <row r="36" spans="1:11" s="107" customFormat="1" ht="13.5" customHeight="1">
      <c r="A36" s="114"/>
      <c r="B36" s="114"/>
      <c r="C36" s="190"/>
      <c r="D36" s="114" t="s">
        <v>327</v>
      </c>
      <c r="E36" s="162">
        <f>1.621*90*0.4</f>
        <v>58.355999999999995</v>
      </c>
      <c r="F36" s="114" t="s">
        <v>10</v>
      </c>
      <c r="G36" s="115"/>
      <c r="H36" s="116">
        <f t="shared" si="4"/>
        <v>0</v>
      </c>
      <c r="I36" s="191"/>
      <c r="J36" s="191"/>
      <c r="K36" s="191"/>
    </row>
    <row r="37" spans="1:11" s="107" customFormat="1" ht="13.5" customHeight="1">
      <c r="A37" s="114"/>
      <c r="B37" s="114"/>
      <c r="C37" s="190"/>
      <c r="D37" s="114" t="s">
        <v>328</v>
      </c>
      <c r="E37" s="162">
        <f>4*76</f>
        <v>304</v>
      </c>
      <c r="F37" s="114" t="s">
        <v>0</v>
      </c>
      <c r="G37" s="115"/>
      <c r="H37" s="116">
        <f t="shared" si="4"/>
        <v>0</v>
      </c>
      <c r="I37" s="191"/>
      <c r="J37" s="191"/>
      <c r="K37" s="191"/>
    </row>
    <row r="38" spans="1:11">
      <c r="A38" s="182"/>
      <c r="B38" s="174"/>
      <c r="C38" s="174"/>
      <c r="D38" s="188" t="s">
        <v>330</v>
      </c>
      <c r="E38" s="189"/>
      <c r="F38" s="189"/>
      <c r="G38" s="189"/>
      <c r="H38" s="189"/>
    </row>
    <row r="39" spans="1:11" s="107" customFormat="1" ht="13.5" customHeight="1">
      <c r="A39" s="114"/>
      <c r="B39" s="114"/>
      <c r="C39" s="190"/>
      <c r="D39" s="114" t="s">
        <v>318</v>
      </c>
      <c r="E39" s="162">
        <f>5.1*64*1.4</f>
        <v>456.95999999999992</v>
      </c>
      <c r="F39" s="114" t="s">
        <v>10</v>
      </c>
      <c r="G39" s="115"/>
      <c r="H39" s="116">
        <f t="shared" ref="H39:H42" si="5">G39*E39</f>
        <v>0</v>
      </c>
      <c r="I39" s="191"/>
      <c r="J39" s="191"/>
      <c r="K39" s="191"/>
    </row>
    <row r="40" spans="1:11" s="107" customFormat="1" ht="13.5" customHeight="1">
      <c r="A40" s="114"/>
      <c r="B40" s="114"/>
      <c r="C40" s="190"/>
      <c r="D40" s="114" t="s">
        <v>285</v>
      </c>
      <c r="E40" s="162">
        <f>5.1*12*1.4</f>
        <v>85.679999999999993</v>
      </c>
      <c r="F40" s="114" t="s">
        <v>10</v>
      </c>
      <c r="G40" s="115"/>
      <c r="H40" s="116">
        <f t="shared" si="5"/>
        <v>0</v>
      </c>
      <c r="I40" s="191"/>
      <c r="J40" s="191"/>
      <c r="K40" s="191"/>
    </row>
    <row r="41" spans="1:11" s="107" customFormat="1" ht="13.5" customHeight="1">
      <c r="A41" s="114"/>
      <c r="B41" s="114"/>
      <c r="C41" s="190"/>
      <c r="D41" s="114" t="s">
        <v>327</v>
      </c>
      <c r="E41" s="162">
        <f>1.621*90*0.4</f>
        <v>58.355999999999995</v>
      </c>
      <c r="F41" s="114" t="s">
        <v>10</v>
      </c>
      <c r="G41" s="115"/>
      <c r="H41" s="116">
        <f t="shared" si="5"/>
        <v>0</v>
      </c>
      <c r="I41" s="191"/>
      <c r="J41" s="191"/>
      <c r="K41" s="191"/>
    </row>
    <row r="42" spans="1:11" s="107" customFormat="1" ht="13.5" customHeight="1">
      <c r="A42" s="114"/>
      <c r="B42" s="114"/>
      <c r="C42" s="190"/>
      <c r="D42" s="114" t="s">
        <v>328</v>
      </c>
      <c r="E42" s="162">
        <f>4*76</f>
        <v>304</v>
      </c>
      <c r="F42" s="114" t="s">
        <v>0</v>
      </c>
      <c r="G42" s="115"/>
      <c r="H42" s="116">
        <f t="shared" si="5"/>
        <v>0</v>
      </c>
      <c r="I42" s="191"/>
      <c r="J42" s="191"/>
      <c r="K42" s="191"/>
    </row>
    <row r="43" spans="1:11" s="107" customFormat="1" ht="13.5" customHeight="1">
      <c r="A43" s="114"/>
      <c r="B43" s="114"/>
      <c r="C43" s="190"/>
      <c r="D43" s="114"/>
      <c r="E43" s="162"/>
      <c r="F43" s="114"/>
      <c r="G43" s="115"/>
      <c r="H43" s="116"/>
      <c r="I43" s="191"/>
      <c r="J43" s="191"/>
      <c r="K43" s="191"/>
    </row>
    <row r="44" spans="1:11" s="107" customFormat="1" ht="13.5" customHeight="1">
      <c r="A44" s="114"/>
      <c r="B44" s="114"/>
      <c r="C44" s="190"/>
      <c r="D44" s="114"/>
      <c r="E44" s="162"/>
      <c r="F44" s="114"/>
      <c r="G44" s="115"/>
      <c r="H44" s="116"/>
      <c r="I44" s="191"/>
      <c r="J44" s="191"/>
      <c r="K44" s="191"/>
    </row>
    <row r="45" spans="1:11" s="107" customFormat="1" ht="13.5" customHeight="1">
      <c r="A45" s="114"/>
      <c r="B45" s="114"/>
      <c r="C45" s="190"/>
      <c r="D45" s="114"/>
      <c r="E45" s="162"/>
      <c r="F45" s="114"/>
      <c r="G45" s="115"/>
      <c r="H45" s="116"/>
      <c r="I45" s="191"/>
      <c r="J45" s="191"/>
      <c r="K45" s="191"/>
    </row>
    <row r="46" spans="1:11" s="107" customFormat="1" ht="13.5" customHeight="1">
      <c r="A46" s="114"/>
      <c r="B46" s="114"/>
      <c r="C46" s="190"/>
      <c r="D46" s="114"/>
      <c r="E46" s="162"/>
      <c r="F46" s="114"/>
      <c r="G46" s="115"/>
      <c r="H46" s="116"/>
      <c r="I46" s="191"/>
      <c r="J46" s="191"/>
      <c r="K46" s="191"/>
    </row>
    <row r="47" spans="1:11" s="107" customFormat="1" ht="13.5" customHeight="1">
      <c r="A47" s="114"/>
      <c r="B47" s="114"/>
      <c r="C47" s="190"/>
      <c r="D47" s="114"/>
      <c r="E47" s="162"/>
      <c r="F47" s="114"/>
      <c r="G47" s="115"/>
      <c r="H47" s="116"/>
      <c r="I47" s="191"/>
      <c r="J47" s="191"/>
      <c r="K47" s="191"/>
    </row>
    <row r="48" spans="1:11" s="107" customFormat="1" ht="13.5" customHeight="1">
      <c r="A48" s="114"/>
      <c r="B48" s="114"/>
      <c r="C48" s="190"/>
      <c r="D48" s="114"/>
      <c r="E48" s="162"/>
      <c r="F48" s="114"/>
      <c r="G48" s="115"/>
      <c r="H48" s="116"/>
      <c r="I48" s="191"/>
      <c r="J48" s="191"/>
      <c r="K48" s="191"/>
    </row>
    <row r="49" spans="1:11" s="107" customFormat="1" ht="13.5" customHeight="1">
      <c r="A49" s="114"/>
      <c r="B49" s="114"/>
      <c r="C49" s="190"/>
      <c r="D49" s="188" t="s">
        <v>266</v>
      </c>
      <c r="E49" s="162"/>
      <c r="F49" s="114"/>
      <c r="G49" s="115"/>
      <c r="H49" s="116"/>
      <c r="I49" s="191"/>
      <c r="J49" s="191"/>
      <c r="K49" s="191"/>
    </row>
    <row r="50" spans="1:11" s="107" customFormat="1" ht="60.75" customHeight="1">
      <c r="A50" s="182" t="s">
        <v>18</v>
      </c>
      <c r="B50" s="174" t="s">
        <v>93</v>
      </c>
      <c r="C50" s="174" t="s">
        <v>4</v>
      </c>
      <c r="D50" s="336" t="s">
        <v>331</v>
      </c>
      <c r="E50" s="337"/>
      <c r="F50" s="337"/>
      <c r="G50" s="337"/>
      <c r="H50" s="337"/>
      <c r="I50" s="191"/>
      <c r="J50" s="191"/>
      <c r="K50" s="191"/>
    </row>
    <row r="51" spans="1:11" s="107" customFormat="1" ht="13.5" customHeight="1">
      <c r="A51" s="114"/>
      <c r="B51" s="114"/>
      <c r="C51" s="190"/>
      <c r="D51" s="114" t="s">
        <v>332</v>
      </c>
      <c r="E51" s="162">
        <f>30.4*2.2*3</f>
        <v>200.64</v>
      </c>
      <c r="F51" s="114" t="s">
        <v>10</v>
      </c>
      <c r="G51" s="115"/>
      <c r="H51" s="116">
        <f t="shared" ref="H51" si="6">G51*E51</f>
        <v>0</v>
      </c>
      <c r="I51" s="191"/>
      <c r="J51" s="191"/>
      <c r="K51" s="191"/>
    </row>
    <row r="52" spans="1:11" ht="12" thickBot="1">
      <c r="A52" s="192"/>
      <c r="B52" s="193"/>
      <c r="C52" s="194"/>
      <c r="D52" s="114" t="s">
        <v>333</v>
      </c>
      <c r="E52" s="162">
        <f>30.4*2.2*3</f>
        <v>200.64</v>
      </c>
      <c r="F52" s="114" t="s">
        <v>10</v>
      </c>
      <c r="G52" s="115"/>
      <c r="H52" s="116">
        <f t="shared" ref="H52" si="7">G52*E52</f>
        <v>0</v>
      </c>
    </row>
    <row r="53" spans="1:11" ht="12" thickBot="1">
      <c r="A53" s="169" t="s">
        <v>18</v>
      </c>
      <c r="B53" s="170" t="s">
        <v>93</v>
      </c>
      <c r="C53" s="195"/>
      <c r="D53" s="196" t="s">
        <v>120</v>
      </c>
      <c r="E53" s="197"/>
      <c r="F53" s="198"/>
      <c r="G53" s="199"/>
      <c r="H53" s="200">
        <f>SUM(H11:H52)</f>
        <v>0</v>
      </c>
    </row>
  </sheetData>
  <mergeCells count="8">
    <mergeCell ref="D50:H50"/>
    <mergeCell ref="D12:H12"/>
    <mergeCell ref="D1:H1"/>
    <mergeCell ref="D5:H5"/>
    <mergeCell ref="D6:H6"/>
    <mergeCell ref="D7:H7"/>
    <mergeCell ref="D8:H8"/>
    <mergeCell ref="D9:H9"/>
  </mergeCells>
  <pageMargins left="0.78740157480314965" right="0.74803149606299213" top="1.2204724409448819" bottom="0.59055118110236227" header="0.51181102362204722" footer="0"/>
  <pageSetup paperSize="9" scale="97" fitToHeight="0" orientation="portrait" r:id="rId1"/>
  <headerFooter alignWithMargins="0"/>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2">
    <tabColor rgb="FF92D050"/>
    <pageSetUpPr fitToPage="1"/>
  </sheetPr>
  <dimension ref="A4:H69"/>
  <sheetViews>
    <sheetView tabSelected="1" view="pageBreakPreview" zoomScaleNormal="100" zoomScaleSheetLayoutView="100" workbookViewId="0">
      <selection activeCell="J26" sqref="J26"/>
    </sheetView>
  </sheetViews>
  <sheetFormatPr defaultColWidth="8.77734375" defaultRowHeight="12.75"/>
  <cols>
    <col min="1" max="1" width="3.33203125" style="223" customWidth="1"/>
    <col min="2" max="2" width="2.33203125" style="167" customWidth="1"/>
    <col min="3" max="3" width="3" style="167" bestFit="1" customWidth="1"/>
    <col min="4" max="4" width="34.77734375" style="167" customWidth="1"/>
    <col min="5" max="5" width="4.6640625" style="167" customWidth="1"/>
    <col min="6" max="6" width="8.21875" style="167" customWidth="1"/>
    <col min="7" max="7" width="15.88671875" style="167" customWidth="1"/>
    <col min="8" max="16384" width="8.77734375" style="167"/>
  </cols>
  <sheetData>
    <row r="4" spans="1:7">
      <c r="A4" s="293"/>
      <c r="B4" s="294" t="s">
        <v>13</v>
      </c>
      <c r="C4" s="168"/>
      <c r="F4" s="202"/>
    </row>
    <row r="5" spans="1:7">
      <c r="A5" s="293"/>
      <c r="B5" s="294"/>
      <c r="C5" s="168"/>
      <c r="F5" s="202"/>
    </row>
    <row r="6" spans="1:7">
      <c r="A6" s="293"/>
      <c r="B6" s="295"/>
      <c r="C6" s="296"/>
      <c r="D6" s="295"/>
      <c r="E6" s="212"/>
      <c r="F6" s="212"/>
      <c r="G6" s="203"/>
    </row>
    <row r="7" spans="1:7">
      <c r="A7" s="297"/>
      <c r="B7" s="298" t="s">
        <v>20</v>
      </c>
      <c r="C7" s="299" t="s">
        <v>1</v>
      </c>
      <c r="D7" s="298" t="s">
        <v>91</v>
      </c>
      <c r="E7" s="300"/>
      <c r="F7" s="300"/>
      <c r="G7" s="204">
        <f>A01_DEMONT_RUSENJA!H103</f>
        <v>0</v>
      </c>
    </row>
    <row r="8" spans="1:7">
      <c r="A8" s="297"/>
      <c r="B8" s="298" t="s">
        <v>20</v>
      </c>
      <c r="C8" s="299" t="s">
        <v>4</v>
      </c>
      <c r="D8" s="301" t="str">
        <f>A02_AB!D1</f>
        <v>BETONSKI I ARMIRANO - BETONSKI RADOVI</v>
      </c>
      <c r="E8" s="302"/>
      <c r="F8" s="302"/>
      <c r="G8" s="204">
        <f>A02_AB!H31</f>
        <v>0</v>
      </c>
    </row>
    <row r="9" spans="1:7">
      <c r="A9" s="297"/>
      <c r="B9" s="298" t="s">
        <v>20</v>
      </c>
      <c r="C9" s="299" t="s">
        <v>2</v>
      </c>
      <c r="D9" s="303" t="str">
        <f>A04_ZIDARSKI!D62</f>
        <v>UKUPNO ZIDARSKI RADOVI:</v>
      </c>
      <c r="E9" s="302"/>
      <c r="F9" s="302"/>
      <c r="G9" s="204">
        <f>A04_ZIDARSKI!H62</f>
        <v>0</v>
      </c>
    </row>
    <row r="10" spans="1:7">
      <c r="A10" s="297"/>
      <c r="B10" s="298" t="s">
        <v>20</v>
      </c>
      <c r="C10" s="299" t="s">
        <v>16</v>
      </c>
      <c r="D10" s="304" t="str">
        <f>'OJAČANJE MEĐUKATNE KONSTRUKCIJE'!D1:E1</f>
        <v>TESARSKI RADOVI</v>
      </c>
      <c r="E10" s="302"/>
      <c r="F10" s="302"/>
      <c r="G10" s="204">
        <f>'OJAČANJE MEĐUKATNE KONSTRUKCIJE'!H23</f>
        <v>0</v>
      </c>
    </row>
    <row r="11" spans="1:7">
      <c r="A11" s="297"/>
      <c r="B11" s="298" t="s">
        <v>20</v>
      </c>
      <c r="C11" s="299" t="s">
        <v>93</v>
      </c>
      <c r="D11" s="304" t="str">
        <f>A04_METAL!D1</f>
        <v>METALNE KONSTRUKCIJE</v>
      </c>
      <c r="E11" s="302"/>
      <c r="F11" s="302"/>
      <c r="G11" s="204">
        <f>A04_METAL!H53</f>
        <v>0</v>
      </c>
    </row>
    <row r="12" spans="1:7">
      <c r="A12" s="297"/>
      <c r="B12" s="295"/>
      <c r="C12" s="296"/>
      <c r="D12" s="295"/>
      <c r="E12" s="212"/>
      <c r="F12" s="212"/>
      <c r="G12" s="203"/>
    </row>
    <row r="13" spans="1:7" ht="13.5" thickBot="1">
      <c r="A13" s="305" t="s">
        <v>15</v>
      </c>
      <c r="B13" s="306" t="s">
        <v>19</v>
      </c>
      <c r="C13" s="307"/>
      <c r="D13" s="307"/>
      <c r="E13" s="307"/>
      <c r="F13" s="307"/>
      <c r="G13" s="205">
        <f>SUM(G7:G11)</f>
        <v>0</v>
      </c>
    </row>
    <row r="14" spans="1:7" ht="14.25" thickTop="1" thickBot="1">
      <c r="A14" s="297"/>
      <c r="B14" s="294"/>
      <c r="C14" s="308"/>
      <c r="D14" s="308"/>
      <c r="E14" s="308"/>
      <c r="F14" s="308"/>
      <c r="G14" s="206"/>
    </row>
    <row r="15" spans="1:7" ht="13.5" thickBot="1">
      <c r="A15" s="207"/>
      <c r="B15" s="208"/>
      <c r="C15" s="208"/>
      <c r="D15" s="166" t="s">
        <v>14</v>
      </c>
      <c r="E15" s="208"/>
      <c r="F15" s="208"/>
      <c r="G15" s="209"/>
    </row>
    <row r="16" spans="1:7">
      <c r="A16" s="210"/>
    </row>
    <row r="17" spans="1:8">
      <c r="A17" s="211" t="s">
        <v>15</v>
      </c>
      <c r="B17" s="212"/>
      <c r="C17" s="212"/>
      <c r="D17" s="213" t="s">
        <v>3</v>
      </c>
      <c r="E17" s="214"/>
      <c r="F17" s="215"/>
      <c r="G17" s="216">
        <f>G13</f>
        <v>0</v>
      </c>
    </row>
    <row r="18" spans="1:8">
      <c r="A18" s="211"/>
      <c r="B18" s="212"/>
      <c r="C18" s="212"/>
      <c r="D18" s="213"/>
      <c r="E18" s="217"/>
      <c r="F18" s="218"/>
      <c r="G18" s="219"/>
    </row>
    <row r="19" spans="1:8" ht="13.5" thickBot="1">
      <c r="A19" s="220"/>
      <c r="B19" s="221"/>
      <c r="C19" s="221"/>
      <c r="D19" s="221"/>
      <c r="E19" s="221"/>
      <c r="F19" s="221"/>
      <c r="G19" s="221"/>
    </row>
    <row r="20" spans="1:8">
      <c r="A20" s="222"/>
      <c r="B20" s="212"/>
      <c r="C20" s="212"/>
      <c r="D20" s="212"/>
      <c r="E20" s="212"/>
      <c r="F20" s="212"/>
      <c r="G20" s="212"/>
    </row>
    <row r="21" spans="1:8">
      <c r="D21" s="213" t="s">
        <v>11</v>
      </c>
      <c r="E21" s="214"/>
      <c r="F21" s="215"/>
      <c r="G21" s="216">
        <f>G17</f>
        <v>0</v>
      </c>
    </row>
    <row r="22" spans="1:8">
      <c r="D22" s="213"/>
      <c r="E22" s="212"/>
      <c r="F22" s="212"/>
      <c r="G22" s="212"/>
    </row>
    <row r="23" spans="1:8">
      <c r="D23" s="213" t="s">
        <v>22</v>
      </c>
      <c r="E23" s="214"/>
      <c r="F23" s="215"/>
      <c r="G23" s="216">
        <f>G21*0.25</f>
        <v>0</v>
      </c>
    </row>
    <row r="24" spans="1:8">
      <c r="D24" s="213"/>
      <c r="E24" s="212"/>
      <c r="F24" s="212"/>
      <c r="G24" s="212"/>
    </row>
    <row r="25" spans="1:8">
      <c r="A25" s="210"/>
      <c r="D25" s="213" t="s">
        <v>12</v>
      </c>
      <c r="E25" s="214"/>
      <c r="F25" s="215"/>
      <c r="G25" s="216">
        <f>G21+G23</f>
        <v>0</v>
      </c>
    </row>
    <row r="26" spans="1:8">
      <c r="A26" s="210"/>
      <c r="D26" s="213"/>
      <c r="E26" s="212"/>
      <c r="F26" s="224"/>
      <c r="G26" s="224"/>
    </row>
    <row r="27" spans="1:8">
      <c r="A27" s="210"/>
      <c r="D27" s="213"/>
      <c r="E27" s="212"/>
      <c r="F27" s="224"/>
      <c r="G27" s="224"/>
    </row>
    <row r="31" spans="1:8">
      <c r="A31" s="210"/>
      <c r="F31" s="223"/>
    </row>
    <row r="32" spans="1:8">
      <c r="G32" s="225"/>
      <c r="H32" s="226"/>
    </row>
    <row r="39" ht="12.6" customHeight="1"/>
    <row r="66" ht="57.75" customHeight="1"/>
    <row r="69" ht="30" customHeight="1"/>
  </sheetData>
  <phoneticPr fontId="0" type="noConversion"/>
  <pageMargins left="0.78740157480314965" right="0.74803149606299213" top="1.2204724409448819" bottom="0.59055118110236227" header="0.51181102362204722" footer="0"/>
  <pageSetup paperSize="9" scale="99" firstPageNumber="85" fitToHeight="0" orientation="portrait" r:id="rId1"/>
  <headerFooter alignWithMargins="0"/>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3" tint="0.59999389629810485"/>
    <pageSetUpPr fitToPage="1"/>
  </sheetPr>
  <dimension ref="A1:H97"/>
  <sheetViews>
    <sheetView view="pageBreakPreview" zoomScale="115" zoomScaleNormal="100" zoomScaleSheetLayoutView="115" workbookViewId="0">
      <selection activeCell="D14" sqref="D14:H14"/>
    </sheetView>
  </sheetViews>
  <sheetFormatPr defaultColWidth="55" defaultRowHeight="12.75"/>
  <cols>
    <col min="1" max="1" width="2.6640625" style="20" customWidth="1"/>
    <col min="2" max="2" width="2.21875" style="20" customWidth="1"/>
    <col min="3" max="3" width="2.5546875" style="20" customWidth="1"/>
    <col min="4" max="4" width="22.33203125" style="20" customWidth="1"/>
    <col min="5" max="5" width="4.88671875" style="20" customWidth="1"/>
    <col min="6" max="6" width="7" style="20" customWidth="1"/>
    <col min="7" max="7" width="4.88671875" style="20" customWidth="1"/>
    <col min="8" max="8" width="33.77734375" style="20" customWidth="1"/>
    <col min="9" max="16384" width="55" style="20"/>
  </cols>
  <sheetData>
    <row r="1" spans="1:8" ht="25.5">
      <c r="A1" s="9" t="s">
        <v>18</v>
      </c>
      <c r="B1" s="14" t="s">
        <v>1</v>
      </c>
      <c r="C1" s="9"/>
      <c r="D1" s="21" t="s">
        <v>84</v>
      </c>
      <c r="E1" s="10"/>
      <c r="F1" s="11"/>
      <c r="G1" s="12"/>
      <c r="H1" s="13"/>
    </row>
    <row r="2" spans="1:8">
      <c r="A2" s="22"/>
      <c r="B2" s="9"/>
      <c r="D2" s="23"/>
      <c r="F2" s="24"/>
      <c r="G2" s="25"/>
      <c r="H2" s="26"/>
    </row>
    <row r="3" spans="1:8">
      <c r="A3" s="22"/>
      <c r="B3" s="9"/>
      <c r="D3" s="23" t="s">
        <v>38</v>
      </c>
      <c r="F3" s="24"/>
      <c r="G3" s="25"/>
      <c r="H3" s="26"/>
    </row>
    <row r="4" spans="1:8" ht="84" customHeight="1">
      <c r="A4" s="22"/>
      <c r="B4" s="9"/>
      <c r="D4" s="311" t="s">
        <v>39</v>
      </c>
      <c r="E4" s="311"/>
      <c r="F4" s="311"/>
      <c r="G4" s="311"/>
      <c r="H4" s="311"/>
    </row>
    <row r="5" spans="1:8" ht="42.75" customHeight="1">
      <c r="A5" s="22"/>
      <c r="B5" s="9"/>
      <c r="D5" s="311" t="s">
        <v>40</v>
      </c>
      <c r="E5" s="311"/>
      <c r="F5" s="311"/>
      <c r="G5" s="311"/>
      <c r="H5" s="311"/>
    </row>
    <row r="6" spans="1:8" ht="16.5" customHeight="1">
      <c r="A6" s="22"/>
      <c r="B6" s="9"/>
      <c r="D6" s="311" t="s">
        <v>41</v>
      </c>
      <c r="E6" s="311"/>
      <c r="F6" s="311"/>
      <c r="G6" s="311"/>
      <c r="H6" s="311"/>
    </row>
    <row r="7" spans="1:8" ht="15.75" customHeight="1">
      <c r="A7" s="22"/>
      <c r="B7" s="9"/>
      <c r="D7" s="311" t="s">
        <v>42</v>
      </c>
      <c r="E7" s="311"/>
      <c r="F7" s="311"/>
      <c r="G7" s="311"/>
      <c r="H7" s="311"/>
    </row>
    <row r="8" spans="1:8" ht="24.75" customHeight="1">
      <c r="A8" s="22"/>
      <c r="B8" s="9"/>
      <c r="D8" s="310" t="s">
        <v>43</v>
      </c>
      <c r="E8" s="310"/>
      <c r="F8" s="310"/>
      <c r="G8" s="310"/>
      <c r="H8" s="310"/>
    </row>
    <row r="9" spans="1:8" ht="28.5" customHeight="1">
      <c r="A9" s="22"/>
      <c r="B9" s="9"/>
      <c r="D9" s="310" t="s">
        <v>44</v>
      </c>
      <c r="E9" s="310"/>
      <c r="F9" s="310"/>
      <c r="G9" s="310"/>
      <c r="H9" s="310"/>
    </row>
    <row r="10" spans="1:8" ht="17.25" customHeight="1">
      <c r="A10" s="22"/>
      <c r="B10" s="9"/>
      <c r="D10" s="310" t="s">
        <v>45</v>
      </c>
      <c r="E10" s="310"/>
      <c r="F10" s="310"/>
      <c r="G10" s="310"/>
      <c r="H10" s="310"/>
    </row>
    <row r="11" spans="1:8" ht="17.25" customHeight="1">
      <c r="A11" s="22"/>
      <c r="B11" s="9"/>
      <c r="D11" s="310" t="s">
        <v>46</v>
      </c>
      <c r="E11" s="310"/>
      <c r="F11" s="310"/>
      <c r="G11" s="310"/>
      <c r="H11" s="310"/>
    </row>
    <row r="12" spans="1:8" ht="19.5" customHeight="1">
      <c r="A12" s="22"/>
      <c r="B12" s="9"/>
      <c r="D12" s="310" t="s">
        <v>47</v>
      </c>
      <c r="E12" s="310"/>
      <c r="F12" s="310"/>
      <c r="G12" s="310"/>
      <c r="H12" s="310"/>
    </row>
    <row r="13" spans="1:8" ht="17.25" customHeight="1">
      <c r="A13" s="22"/>
      <c r="B13" s="9"/>
      <c r="D13" s="310" t="s">
        <v>48</v>
      </c>
      <c r="E13" s="310"/>
      <c r="F13" s="310"/>
      <c r="G13" s="310"/>
      <c r="H13" s="310"/>
    </row>
    <row r="14" spans="1:8" ht="18" customHeight="1">
      <c r="A14" s="22"/>
      <c r="B14" s="9"/>
      <c r="D14" s="310" t="s">
        <v>49</v>
      </c>
      <c r="E14" s="310"/>
      <c r="F14" s="310"/>
      <c r="G14" s="310"/>
      <c r="H14" s="310"/>
    </row>
    <row r="15" spans="1:8" ht="44.25" customHeight="1">
      <c r="A15" s="27"/>
    </row>
    <row r="16" spans="1:8">
      <c r="A16" s="27"/>
    </row>
    <row r="17" spans="1:1" ht="78.75" customHeight="1">
      <c r="A17" s="27"/>
    </row>
    <row r="18" spans="1:1">
      <c r="A18" s="27"/>
    </row>
    <row r="19" spans="1:1" ht="102.75" customHeight="1">
      <c r="A19" s="27"/>
    </row>
    <row r="20" spans="1:1">
      <c r="A20" s="27"/>
    </row>
    <row r="21" spans="1:1" ht="51" customHeight="1">
      <c r="A21" s="27"/>
    </row>
    <row r="22" spans="1:1">
      <c r="A22" s="27"/>
    </row>
    <row r="23" spans="1:1" ht="32.25" customHeight="1">
      <c r="A23" s="27"/>
    </row>
    <row r="24" spans="1:1">
      <c r="A24" s="27"/>
    </row>
    <row r="25" spans="1:1" ht="44.25" customHeight="1">
      <c r="A25" s="27"/>
    </row>
    <row r="26" spans="1:1">
      <c r="A26" s="27"/>
    </row>
    <row r="27" spans="1:1" ht="153.75" customHeight="1">
      <c r="A27" s="28"/>
    </row>
    <row r="28" spans="1:1" ht="95.25" customHeight="1">
      <c r="A28" s="27"/>
    </row>
    <row r="29" spans="1:1">
      <c r="A29" s="27"/>
    </row>
    <row r="30" spans="1:1" ht="72.75" customHeight="1">
      <c r="A30" s="29"/>
    </row>
    <row r="31" spans="1:1">
      <c r="A31" s="27"/>
    </row>
    <row r="32" spans="1:1" ht="73.5" customHeight="1">
      <c r="A32" s="30"/>
    </row>
    <row r="33" spans="1:1" ht="8.25" customHeight="1">
      <c r="A33" s="27"/>
    </row>
    <row r="34" spans="1:1" ht="74.25" customHeight="1">
      <c r="A34" s="27"/>
    </row>
    <row r="35" spans="1:1" ht="9.75" customHeight="1">
      <c r="A35" s="27"/>
    </row>
    <row r="36" spans="1:1" ht="60.75" customHeight="1">
      <c r="A36" s="27"/>
    </row>
    <row r="37" spans="1:1" ht="7.5" customHeight="1">
      <c r="A37" s="27"/>
    </row>
    <row r="38" spans="1:1" ht="60.75" customHeight="1">
      <c r="A38" s="29"/>
    </row>
    <row r="39" spans="1:1" ht="7.5" customHeight="1">
      <c r="A39" s="27"/>
    </row>
    <row r="40" spans="1:1" ht="51" customHeight="1">
      <c r="A40" s="28"/>
    </row>
    <row r="41" spans="1:1">
      <c r="A41" s="27"/>
    </row>
    <row r="42" spans="1:1" ht="51.75" customHeight="1">
      <c r="A42" s="27"/>
    </row>
    <row r="43" spans="1:1" ht="8.25" customHeight="1">
      <c r="A43" s="27"/>
    </row>
    <row r="44" spans="1:1" ht="46.5" customHeight="1">
      <c r="A44" s="27"/>
    </row>
    <row r="45" spans="1:1">
      <c r="A45" s="31"/>
    </row>
    <row r="46" spans="1:1" ht="44.25" customHeight="1">
      <c r="A46" s="28"/>
    </row>
    <row r="47" spans="1:1">
      <c r="A47" s="31"/>
    </row>
    <row r="48" spans="1:1" ht="45" customHeight="1">
      <c r="A48" s="32"/>
    </row>
    <row r="49" spans="1:1">
      <c r="A49" s="33"/>
    </row>
    <row r="50" spans="1:1" ht="42.75" customHeight="1">
      <c r="A50" s="32"/>
    </row>
    <row r="51" spans="1:1">
      <c r="A51" s="31"/>
    </row>
    <row r="52" spans="1:1">
      <c r="A52" s="28"/>
    </row>
    <row r="53" spans="1:1">
      <c r="A53" s="34"/>
    </row>
    <row r="54" spans="1:1">
      <c r="A54" s="28"/>
    </row>
    <row r="55" spans="1:1" ht="62.25" customHeight="1">
      <c r="A55" s="35"/>
    </row>
    <row r="56" spans="1:1" ht="81.75" customHeight="1">
      <c r="A56" s="29"/>
    </row>
    <row r="57" spans="1:1">
      <c r="A57" s="27"/>
    </row>
    <row r="58" spans="1:1">
      <c r="A58" s="27"/>
    </row>
    <row r="59" spans="1:1" ht="57" customHeight="1">
      <c r="A59" s="27"/>
    </row>
    <row r="60" spans="1:1">
      <c r="A60" s="27"/>
    </row>
    <row r="61" spans="1:1">
      <c r="A61" s="27"/>
    </row>
    <row r="62" spans="1:1" ht="72" customHeight="1">
      <c r="A62" s="28"/>
    </row>
    <row r="63" spans="1:1">
      <c r="A63" s="27"/>
    </row>
    <row r="64" spans="1:1" ht="70.5" customHeight="1">
      <c r="A64" s="27"/>
    </row>
    <row r="65" spans="1:1">
      <c r="A65" s="27"/>
    </row>
    <row r="66" spans="1:1">
      <c r="A66" s="28"/>
    </row>
    <row r="67" spans="1:1" ht="45" customHeight="1">
      <c r="A67" s="29"/>
    </row>
    <row r="68" spans="1:1">
      <c r="A68" s="27"/>
    </row>
    <row r="69" spans="1:1">
      <c r="A69" s="27"/>
    </row>
    <row r="70" spans="1:1" ht="42" customHeight="1">
      <c r="A70" s="27"/>
    </row>
    <row r="71" spans="1:1">
      <c r="A71" s="27"/>
    </row>
    <row r="72" spans="1:1">
      <c r="A72" s="27"/>
    </row>
    <row r="73" spans="1:1">
      <c r="A73" s="30"/>
    </row>
    <row r="74" spans="1:1">
      <c r="A74" s="30"/>
    </row>
    <row r="75" spans="1:1">
      <c r="A75" s="30"/>
    </row>
    <row r="76" spans="1:1" ht="107.25" customHeight="1">
      <c r="A76" s="27"/>
    </row>
    <row r="77" spans="1:1">
      <c r="A77" s="27"/>
    </row>
    <row r="78" spans="1:1">
      <c r="A78" s="27"/>
    </row>
    <row r="79" spans="1:1">
      <c r="A79" s="27"/>
    </row>
    <row r="80" spans="1:1">
      <c r="A80" s="36"/>
    </row>
    <row r="81" spans="1:1">
      <c r="A81" s="36"/>
    </row>
    <row r="82" spans="1:1">
      <c r="A82" s="36"/>
    </row>
    <row r="83" spans="1:1">
      <c r="A83" s="36"/>
    </row>
    <row r="84" spans="1:1">
      <c r="A84" s="36"/>
    </row>
    <row r="85" spans="1:1">
      <c r="A85" s="36"/>
    </row>
    <row r="86" spans="1:1">
      <c r="A86" s="36"/>
    </row>
    <row r="87" spans="1:1">
      <c r="A87" s="27"/>
    </row>
    <row r="88" spans="1:1">
      <c r="A88" s="27"/>
    </row>
    <row r="89" spans="1:1" ht="41.25" customHeight="1">
      <c r="A89" s="30"/>
    </row>
    <row r="90" spans="1:1" ht="55.5" customHeight="1">
      <c r="A90" s="29"/>
    </row>
    <row r="91" spans="1:1">
      <c r="A91" s="27"/>
    </row>
    <row r="92" spans="1:1" ht="31.5" customHeight="1">
      <c r="A92" s="28"/>
    </row>
    <row r="93" spans="1:1">
      <c r="A93" s="28"/>
    </row>
    <row r="94" spans="1:1" ht="30" customHeight="1">
      <c r="A94" s="28"/>
    </row>
    <row r="95" spans="1:1">
      <c r="A95" s="37"/>
    </row>
    <row r="96" spans="1:1">
      <c r="A96" s="23"/>
    </row>
    <row r="97" spans="1:1">
      <c r="A97" s="38"/>
    </row>
  </sheetData>
  <mergeCells count="11">
    <mergeCell ref="D14:H14"/>
    <mergeCell ref="D4:H4"/>
    <mergeCell ref="D5:H5"/>
    <mergeCell ref="D6:H6"/>
    <mergeCell ref="D7:H7"/>
    <mergeCell ref="D8:H8"/>
    <mergeCell ref="D9:H9"/>
    <mergeCell ref="D10:H10"/>
    <mergeCell ref="D11:H11"/>
    <mergeCell ref="D12:H12"/>
    <mergeCell ref="D13:H13"/>
  </mergeCells>
  <pageMargins left="0.78740157480314965" right="0.74803149606299213" top="1.2204724409448819" bottom="0.59055118110236227" header="0.51181102362204722" footer="0"/>
  <pageSetup paperSize="9" scale="89" fitToHeight="0" orientation="portrait" r:id="rId1"/>
  <headerFooter alignWithMargins="0"/>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theme="3" tint="0.39997558519241921"/>
    <pageSetUpPr fitToPage="1"/>
  </sheetPr>
  <dimension ref="A1:XFD124"/>
  <sheetViews>
    <sheetView view="pageBreakPreview" topLeftCell="A79" zoomScale="120" zoomScaleNormal="100" zoomScaleSheetLayoutView="120" workbookViewId="0">
      <selection activeCell="G102" sqref="G102"/>
    </sheetView>
  </sheetViews>
  <sheetFormatPr defaultColWidth="55" defaultRowHeight="11.25"/>
  <cols>
    <col min="1" max="1" width="2.6640625" style="152" customWidth="1"/>
    <col min="2" max="2" width="2.21875" style="152" customWidth="1"/>
    <col min="3" max="3" width="2.5546875" style="152" customWidth="1"/>
    <col min="4" max="4" width="22.33203125" style="234" customWidth="1"/>
    <col min="5" max="5" width="7.109375" style="243" customWidth="1"/>
    <col min="6" max="6" width="7" style="245" customWidth="1"/>
    <col min="7" max="7" width="6.33203125" style="251" customWidth="1"/>
    <col min="8" max="8" width="26" style="243" customWidth="1"/>
    <col min="9" max="9" width="14" style="234" customWidth="1"/>
    <col min="10" max="11" width="55" style="234" customWidth="1"/>
    <col min="12" max="16384" width="55" style="234"/>
  </cols>
  <sheetData>
    <row r="1" spans="1:11" ht="23.25" thickBot="1">
      <c r="A1" s="253" t="s">
        <v>18</v>
      </c>
      <c r="B1" s="254" t="s">
        <v>1</v>
      </c>
      <c r="C1" s="255"/>
      <c r="D1" s="229" t="s">
        <v>31</v>
      </c>
      <c r="E1" s="230"/>
      <c r="F1" s="231"/>
      <c r="G1" s="232"/>
      <c r="H1" s="233"/>
    </row>
    <row r="2" spans="1:11">
      <c r="A2" s="256"/>
      <c r="B2" s="257"/>
      <c r="C2" s="256"/>
      <c r="D2" s="235"/>
      <c r="E2" s="236"/>
      <c r="F2" s="237"/>
      <c r="G2" s="238"/>
      <c r="H2" s="239"/>
    </row>
    <row r="3" spans="1:11">
      <c r="A3" s="256"/>
      <c r="B3" s="257"/>
      <c r="C3" s="256"/>
      <c r="D3" s="235"/>
      <c r="E3" s="240" t="s">
        <v>6</v>
      </c>
      <c r="F3" s="241"/>
      <c r="G3" s="89" t="s">
        <v>7</v>
      </c>
      <c r="H3" s="90" t="s">
        <v>8</v>
      </c>
    </row>
    <row r="4" spans="1:11">
      <c r="A4" s="256"/>
      <c r="B4" s="257"/>
      <c r="C4" s="256"/>
      <c r="D4" s="235"/>
      <c r="E4" s="240"/>
      <c r="F4" s="241"/>
      <c r="G4" s="89"/>
      <c r="H4" s="90"/>
    </row>
    <row r="5" spans="1:11">
      <c r="A5" s="153"/>
      <c r="D5" s="242" t="s">
        <v>123</v>
      </c>
      <c r="F5" s="241"/>
      <c r="G5" s="89"/>
      <c r="H5" s="90"/>
    </row>
    <row r="6" spans="1:11" ht="56.25" customHeight="1">
      <c r="A6" s="152" t="s">
        <v>18</v>
      </c>
      <c r="B6" s="153" t="s">
        <v>1</v>
      </c>
      <c r="C6" s="152" t="s">
        <v>25</v>
      </c>
      <c r="D6" s="312" t="s">
        <v>33</v>
      </c>
      <c r="E6" s="312"/>
      <c r="F6" s="312"/>
      <c r="G6" s="312"/>
      <c r="H6" s="312"/>
      <c r="I6" s="244" t="s">
        <v>9</v>
      </c>
    </row>
    <row r="7" spans="1:11" s="93" customFormat="1" ht="12.75" customHeight="1">
      <c r="A7" s="152" t="s">
        <v>17</v>
      </c>
      <c r="B7" s="153"/>
      <c r="C7" s="152"/>
      <c r="D7" s="86"/>
      <c r="E7" s="87">
        <v>1</v>
      </c>
      <c r="F7" s="245" t="s">
        <v>0</v>
      </c>
      <c r="G7" s="246"/>
      <c r="H7" s="90">
        <f>G7*E7</f>
        <v>0</v>
      </c>
      <c r="I7" s="91"/>
      <c r="J7" s="92"/>
      <c r="K7" s="92"/>
    </row>
    <row r="8" spans="1:11" s="93" customFormat="1" ht="12.75" customHeight="1">
      <c r="A8" s="152"/>
      <c r="B8" s="153"/>
      <c r="C8" s="152"/>
      <c r="D8" s="86"/>
      <c r="E8" s="87"/>
      <c r="F8" s="245"/>
      <c r="G8" s="246"/>
      <c r="H8" s="90"/>
      <c r="I8" s="91"/>
      <c r="J8" s="92"/>
      <c r="K8" s="92"/>
    </row>
    <row r="9" spans="1:11" s="93" customFormat="1" ht="22.5" customHeight="1">
      <c r="A9" s="152" t="s">
        <v>18</v>
      </c>
      <c r="B9" s="153" t="s">
        <v>1</v>
      </c>
      <c r="C9" s="152" t="s">
        <v>26</v>
      </c>
      <c r="D9" s="312" t="s">
        <v>122</v>
      </c>
      <c r="E9" s="314"/>
      <c r="F9" s="314"/>
      <c r="G9" s="314"/>
      <c r="H9" s="314"/>
      <c r="I9" s="91"/>
      <c r="J9" s="92"/>
      <c r="K9" s="92"/>
    </row>
    <row r="10" spans="1:11" s="93" customFormat="1" ht="12.75" customHeight="1">
      <c r="A10" s="152"/>
      <c r="B10" s="153"/>
      <c r="C10" s="152"/>
      <c r="D10" s="86"/>
      <c r="E10" s="87">
        <v>1</v>
      </c>
      <c r="F10" s="245" t="s">
        <v>0</v>
      </c>
      <c r="G10" s="246"/>
      <c r="H10" s="90">
        <f>G10*E10</f>
        <v>0</v>
      </c>
      <c r="I10" s="91"/>
      <c r="J10" s="92"/>
      <c r="K10" s="92"/>
    </row>
    <row r="11" spans="1:11" s="93" customFormat="1" ht="12.75" customHeight="1">
      <c r="A11" s="152"/>
      <c r="B11" s="153"/>
      <c r="C11" s="152"/>
      <c r="D11" s="86"/>
      <c r="E11" s="87"/>
      <c r="F11" s="245"/>
      <c r="G11" s="246"/>
      <c r="H11" s="90"/>
      <c r="I11" s="91"/>
      <c r="J11" s="92"/>
      <c r="K11" s="92"/>
    </row>
    <row r="12" spans="1:11" s="93" customFormat="1" ht="105" customHeight="1">
      <c r="A12" s="152" t="s">
        <v>18</v>
      </c>
      <c r="B12" s="153" t="s">
        <v>1</v>
      </c>
      <c r="C12" s="152" t="s">
        <v>27</v>
      </c>
      <c r="D12" s="312" t="s">
        <v>241</v>
      </c>
      <c r="E12" s="314"/>
      <c r="F12" s="314"/>
      <c r="G12" s="314"/>
      <c r="H12" s="314"/>
      <c r="I12" s="91"/>
      <c r="J12" s="92"/>
      <c r="K12" s="92"/>
    </row>
    <row r="13" spans="1:11" s="93" customFormat="1" ht="22.5">
      <c r="A13" s="152"/>
      <c r="B13" s="153"/>
      <c r="C13" s="152"/>
      <c r="D13" s="86" t="s">
        <v>242</v>
      </c>
      <c r="E13" s="87">
        <f>1*3</f>
        <v>3</v>
      </c>
      <c r="F13" s="88" t="s">
        <v>226</v>
      </c>
      <c r="G13" s="89"/>
      <c r="H13" s="90">
        <f>G13*E13</f>
        <v>0</v>
      </c>
      <c r="I13" s="91"/>
      <c r="J13" s="92"/>
      <c r="K13" s="92"/>
    </row>
    <row r="14" spans="1:11" s="93" customFormat="1">
      <c r="A14" s="152"/>
      <c r="B14" s="153"/>
      <c r="C14" s="152"/>
      <c r="D14" s="86"/>
      <c r="E14" s="87"/>
      <c r="F14" s="88"/>
      <c r="G14" s="89"/>
      <c r="H14" s="90"/>
      <c r="I14" s="91"/>
      <c r="J14" s="92"/>
      <c r="K14" s="92"/>
    </row>
    <row r="15" spans="1:11" s="93" customFormat="1" ht="141.75" customHeight="1">
      <c r="A15" s="152" t="s">
        <v>18</v>
      </c>
      <c r="B15" s="153" t="s">
        <v>1</v>
      </c>
      <c r="C15" s="152" t="s">
        <v>28</v>
      </c>
      <c r="D15" s="312" t="s">
        <v>238</v>
      </c>
      <c r="E15" s="314"/>
      <c r="F15" s="314"/>
      <c r="G15" s="314"/>
      <c r="H15" s="314"/>
      <c r="I15" s="91"/>
      <c r="J15" s="92"/>
      <c r="K15" s="92"/>
    </row>
    <row r="16" spans="1:11" s="93" customFormat="1">
      <c r="A16" s="152"/>
      <c r="B16" s="153"/>
      <c r="C16" s="152"/>
      <c r="D16" s="247" t="s">
        <v>239</v>
      </c>
      <c r="E16" s="87">
        <f>1*15</f>
        <v>15</v>
      </c>
      <c r="F16" s="88" t="s">
        <v>226</v>
      </c>
      <c r="G16" s="89"/>
      <c r="H16" s="90">
        <f>G16*E16</f>
        <v>0</v>
      </c>
      <c r="I16" s="91"/>
      <c r="J16" s="92"/>
      <c r="K16" s="92"/>
    </row>
    <row r="17" spans="1:11" s="93" customFormat="1">
      <c r="A17" s="152"/>
      <c r="B17" s="153"/>
      <c r="C17" s="152"/>
      <c r="D17" s="247" t="s">
        <v>240</v>
      </c>
      <c r="E17" s="87">
        <f>1*18</f>
        <v>18</v>
      </c>
      <c r="F17" s="88" t="s">
        <v>226</v>
      </c>
      <c r="G17" s="89"/>
      <c r="H17" s="90">
        <f>G17*E17</f>
        <v>0</v>
      </c>
      <c r="I17" s="91"/>
      <c r="J17" s="92"/>
      <c r="K17" s="92"/>
    </row>
    <row r="18" spans="1:11" s="93" customFormat="1">
      <c r="A18" s="152"/>
      <c r="B18" s="153"/>
      <c r="C18" s="152"/>
      <c r="D18" s="247" t="s">
        <v>289</v>
      </c>
      <c r="E18" s="87">
        <f>12*18</f>
        <v>216</v>
      </c>
      <c r="F18" s="88" t="s">
        <v>226</v>
      </c>
      <c r="G18" s="89"/>
      <c r="H18" s="90">
        <f>G18*E18</f>
        <v>0</v>
      </c>
      <c r="I18" s="91"/>
      <c r="J18" s="92"/>
      <c r="K18" s="92"/>
    </row>
    <row r="19" spans="1:11" s="93" customFormat="1">
      <c r="A19" s="152"/>
      <c r="B19" s="153"/>
      <c r="C19" s="152"/>
      <c r="D19" s="247" t="s">
        <v>290</v>
      </c>
      <c r="E19" s="87">
        <f>12*18</f>
        <v>216</v>
      </c>
      <c r="F19" s="88" t="s">
        <v>226</v>
      </c>
      <c r="G19" s="89"/>
      <c r="H19" s="90">
        <f>G19*E19</f>
        <v>0</v>
      </c>
      <c r="I19" s="91"/>
      <c r="J19" s="92"/>
      <c r="K19" s="92"/>
    </row>
    <row r="20" spans="1:11" s="93" customFormat="1" ht="12.75" customHeight="1">
      <c r="A20" s="152"/>
      <c r="B20" s="153"/>
      <c r="C20" s="152"/>
      <c r="D20" s="86"/>
      <c r="E20" s="87"/>
      <c r="F20" s="245"/>
      <c r="G20" s="246"/>
      <c r="H20" s="90"/>
      <c r="I20" s="91"/>
      <c r="J20" s="92"/>
      <c r="K20" s="92"/>
    </row>
    <row r="21" spans="1:11" s="93" customFormat="1" ht="21.75" customHeight="1">
      <c r="A21" s="152" t="s">
        <v>18</v>
      </c>
      <c r="B21" s="153" t="s">
        <v>1</v>
      </c>
      <c r="C21" s="152" t="s">
        <v>29</v>
      </c>
      <c r="D21" s="313" t="s">
        <v>124</v>
      </c>
      <c r="E21" s="314"/>
      <c r="F21" s="314"/>
      <c r="G21" s="314"/>
      <c r="H21" s="314"/>
      <c r="I21" s="91"/>
      <c r="J21" s="92"/>
      <c r="K21" s="92"/>
    </row>
    <row r="22" spans="1:11" s="93" customFormat="1" ht="12.75" customHeight="1">
      <c r="A22" s="152"/>
      <c r="B22" s="153"/>
      <c r="C22" s="152"/>
      <c r="D22" s="86" t="s">
        <v>237</v>
      </c>
      <c r="E22" s="87">
        <v>10</v>
      </c>
      <c r="F22" s="245" t="s">
        <v>92</v>
      </c>
      <c r="G22" s="89"/>
      <c r="H22" s="90">
        <f>G22*E22</f>
        <v>0</v>
      </c>
      <c r="I22" s="91"/>
      <c r="J22" s="92"/>
      <c r="K22" s="92"/>
    </row>
    <row r="23" spans="1:11" s="93" customFormat="1" ht="12.75" customHeight="1">
      <c r="A23" s="152"/>
      <c r="B23" s="153"/>
      <c r="C23" s="152"/>
      <c r="D23" s="86"/>
      <c r="E23" s="87"/>
      <c r="F23" s="245"/>
      <c r="G23" s="89"/>
      <c r="H23" s="90"/>
      <c r="I23" s="91"/>
      <c r="J23" s="92"/>
      <c r="K23" s="92"/>
    </row>
    <row r="24" spans="1:11" s="93" customFormat="1" ht="12.75" customHeight="1">
      <c r="A24" s="152"/>
      <c r="B24" s="153"/>
      <c r="C24" s="152"/>
      <c r="D24" s="242" t="s">
        <v>125</v>
      </c>
      <c r="E24" s="87"/>
      <c r="F24" s="245"/>
      <c r="G24" s="246"/>
      <c r="H24" s="90"/>
      <c r="I24" s="91"/>
      <c r="J24" s="92"/>
      <c r="K24" s="92"/>
    </row>
    <row r="25" spans="1:11" s="93" customFormat="1" ht="48.75" customHeight="1">
      <c r="A25" s="152" t="s">
        <v>18</v>
      </c>
      <c r="B25" s="153" t="s">
        <v>1</v>
      </c>
      <c r="C25" s="152" t="s">
        <v>30</v>
      </c>
      <c r="D25" s="312" t="s">
        <v>243</v>
      </c>
      <c r="E25" s="314"/>
      <c r="F25" s="314"/>
      <c r="G25" s="314"/>
      <c r="H25" s="314"/>
      <c r="I25" s="91"/>
      <c r="J25" s="92"/>
      <c r="K25" s="92"/>
    </row>
    <row r="26" spans="1:11" s="93" customFormat="1">
      <c r="A26" s="258"/>
      <c r="B26" s="258"/>
      <c r="C26" s="258"/>
      <c r="D26" s="234" t="s">
        <v>244</v>
      </c>
      <c r="E26" s="87">
        <v>186.36</v>
      </c>
      <c r="F26" s="88" t="s">
        <v>226</v>
      </c>
      <c r="G26" s="89"/>
      <c r="H26" s="90">
        <f>G26*E26</f>
        <v>0</v>
      </c>
      <c r="I26" s="91"/>
      <c r="J26" s="92"/>
      <c r="K26" s="92"/>
    </row>
    <row r="27" spans="1:11" s="93" customFormat="1" ht="13.5" customHeight="1">
      <c r="A27" s="152"/>
      <c r="B27" s="153"/>
      <c r="C27" s="152"/>
      <c r="D27" s="86"/>
      <c r="E27" s="87"/>
      <c r="F27" s="88"/>
      <c r="G27" s="89"/>
      <c r="H27" s="90"/>
      <c r="I27" s="91"/>
      <c r="J27" s="92"/>
      <c r="K27" s="92"/>
    </row>
    <row r="28" spans="1:11" s="93" customFormat="1" ht="34.5" customHeight="1">
      <c r="A28" s="152" t="s">
        <v>18</v>
      </c>
      <c r="B28" s="153" t="s">
        <v>1</v>
      </c>
      <c r="C28" s="152" t="s">
        <v>86</v>
      </c>
      <c r="D28" s="312" t="s">
        <v>126</v>
      </c>
      <c r="E28" s="314"/>
      <c r="F28" s="314"/>
      <c r="G28" s="314"/>
      <c r="H28" s="314"/>
      <c r="I28" s="91"/>
      <c r="J28" s="92"/>
      <c r="K28" s="92"/>
    </row>
    <row r="29" spans="1:11" s="93" customFormat="1">
      <c r="A29" s="258"/>
      <c r="B29" s="258"/>
      <c r="C29" s="258"/>
      <c r="D29" s="234" t="s">
        <v>244</v>
      </c>
      <c r="E29" s="87">
        <f>186.36*0.2</f>
        <v>37.272000000000006</v>
      </c>
      <c r="F29" s="88" t="s">
        <v>225</v>
      </c>
      <c r="G29" s="89"/>
      <c r="H29" s="90">
        <f>G29*E29</f>
        <v>0</v>
      </c>
      <c r="I29" s="91"/>
      <c r="J29" s="92"/>
      <c r="K29" s="92"/>
    </row>
    <row r="30" spans="1:11" s="93" customFormat="1">
      <c r="A30" s="258"/>
      <c r="B30" s="258"/>
      <c r="C30" s="258"/>
      <c r="D30" s="234"/>
      <c r="E30" s="87"/>
      <c r="F30" s="88"/>
      <c r="G30" s="89"/>
      <c r="H30" s="90"/>
      <c r="I30" s="91"/>
      <c r="J30" s="92"/>
      <c r="K30" s="92"/>
    </row>
    <row r="31" spans="1:11" s="159" customFormat="1" ht="49.5" customHeight="1">
      <c r="A31" s="110" t="s">
        <v>18</v>
      </c>
      <c r="B31" s="117" t="s">
        <v>1</v>
      </c>
      <c r="C31" s="110" t="s">
        <v>88</v>
      </c>
      <c r="D31" s="312" t="s">
        <v>245</v>
      </c>
      <c r="E31" s="314"/>
      <c r="F31" s="314"/>
      <c r="G31" s="314"/>
      <c r="H31" s="314"/>
      <c r="J31" s="160"/>
      <c r="K31" s="160"/>
    </row>
    <row r="32" spans="1:11" s="159" customFormat="1">
      <c r="A32" s="110"/>
      <c r="B32" s="117"/>
      <c r="C32" s="110"/>
      <c r="D32" s="158" t="s">
        <v>248</v>
      </c>
      <c r="E32" s="107"/>
      <c r="F32" s="107"/>
      <c r="G32" s="107"/>
      <c r="H32" s="107"/>
      <c r="J32" s="160"/>
      <c r="K32" s="160"/>
    </row>
    <row r="33" spans="1:16384" s="159" customFormat="1" ht="13.5" customHeight="1">
      <c r="A33" s="259"/>
      <c r="B33" s="259"/>
      <c r="C33" s="259"/>
      <c r="D33" s="161" t="s">
        <v>249</v>
      </c>
      <c r="E33" s="162">
        <v>68.900000000000006</v>
      </c>
      <c r="F33" s="114" t="s">
        <v>226</v>
      </c>
      <c r="G33" s="163"/>
      <c r="H33" s="116">
        <f>G33*E33</f>
        <v>0</v>
      </c>
      <c r="I33" s="164"/>
      <c r="J33" s="160"/>
      <c r="K33" s="160"/>
    </row>
    <row r="34" spans="1:16384" s="159" customFormat="1" ht="13.5" customHeight="1">
      <c r="A34" s="259"/>
      <c r="B34" s="259"/>
      <c r="C34" s="259"/>
      <c r="D34" s="161" t="s">
        <v>250</v>
      </c>
      <c r="E34" s="162">
        <v>96.33</v>
      </c>
      <c r="F34" s="114" t="s">
        <v>226</v>
      </c>
      <c r="G34" s="163"/>
      <c r="H34" s="116">
        <f>G34*E34</f>
        <v>0</v>
      </c>
      <c r="I34" s="164"/>
      <c r="J34" s="160"/>
      <c r="K34" s="160"/>
    </row>
    <row r="35" spans="1:16384" s="159" customFormat="1">
      <c r="A35" s="110"/>
      <c r="B35" s="117"/>
      <c r="C35" s="110"/>
      <c r="D35" s="158" t="s">
        <v>251</v>
      </c>
      <c r="E35" s="107"/>
      <c r="F35" s="107"/>
      <c r="G35" s="107"/>
      <c r="H35" s="107"/>
      <c r="J35" s="160"/>
      <c r="K35" s="160"/>
    </row>
    <row r="36" spans="1:16384" s="159" customFormat="1" ht="13.5" customHeight="1">
      <c r="A36" s="259"/>
      <c r="B36" s="259"/>
      <c r="C36" s="259"/>
      <c r="D36" s="161" t="s">
        <v>249</v>
      </c>
      <c r="E36" s="162">
        <v>96.86</v>
      </c>
      <c r="F36" s="114" t="s">
        <v>226</v>
      </c>
      <c r="G36" s="163"/>
      <c r="H36" s="116">
        <f>G36*E36</f>
        <v>0</v>
      </c>
      <c r="I36" s="164"/>
      <c r="J36" s="160"/>
      <c r="K36" s="160"/>
    </row>
    <row r="37" spans="1:16384" s="159" customFormat="1" ht="13.5" customHeight="1">
      <c r="A37" s="259"/>
      <c r="B37" s="259"/>
      <c r="C37" s="259"/>
      <c r="D37" s="161" t="s">
        <v>252</v>
      </c>
      <c r="E37" s="162">
        <v>103.7</v>
      </c>
      <c r="F37" s="114" t="s">
        <v>226</v>
      </c>
      <c r="G37" s="163"/>
      <c r="H37" s="116">
        <f>G37*E37</f>
        <v>0</v>
      </c>
      <c r="I37" s="164"/>
      <c r="J37" s="160"/>
      <c r="K37" s="160"/>
    </row>
    <row r="38" spans="1:16384" s="159" customFormat="1" ht="13.5" customHeight="1">
      <c r="A38" s="259"/>
      <c r="B38" s="259"/>
      <c r="C38" s="259"/>
      <c r="D38" s="161" t="s">
        <v>250</v>
      </c>
      <c r="E38" s="162">
        <v>103.7</v>
      </c>
      <c r="F38" s="114" t="s">
        <v>226</v>
      </c>
      <c r="G38" s="163"/>
      <c r="H38" s="116">
        <f>G38*E38</f>
        <v>0</v>
      </c>
      <c r="I38" s="164"/>
      <c r="J38" s="160"/>
      <c r="K38" s="160"/>
    </row>
    <row r="39" spans="1:16384" s="159" customFormat="1" ht="13.5" customHeight="1">
      <c r="A39" s="259"/>
      <c r="B39" s="259"/>
      <c r="C39" s="259"/>
      <c r="D39" s="161" t="s">
        <v>253</v>
      </c>
      <c r="E39" s="162">
        <v>103.7</v>
      </c>
      <c r="F39" s="114" t="s">
        <v>226</v>
      </c>
      <c r="G39" s="163"/>
      <c r="H39" s="116">
        <f>G39*E39</f>
        <v>0</v>
      </c>
      <c r="I39" s="164"/>
      <c r="J39" s="160"/>
      <c r="K39" s="160"/>
    </row>
    <row r="40" spans="1:16384" s="159" customFormat="1" ht="13.5" customHeight="1">
      <c r="A40" s="259"/>
      <c r="B40" s="259"/>
      <c r="C40" s="259"/>
      <c r="D40" s="161"/>
      <c r="E40" s="162"/>
      <c r="F40" s="114"/>
      <c r="G40" s="163"/>
      <c r="H40" s="116"/>
      <c r="I40" s="248"/>
      <c r="J40" s="160"/>
      <c r="K40" s="160"/>
    </row>
    <row r="41" spans="1:16384" s="107" customFormat="1" ht="48" customHeight="1">
      <c r="A41" s="110" t="s">
        <v>18</v>
      </c>
      <c r="B41" s="117" t="s">
        <v>1</v>
      </c>
      <c r="C41" s="110" t="s">
        <v>94</v>
      </c>
      <c r="D41" s="312" t="s">
        <v>246</v>
      </c>
      <c r="E41" s="314"/>
      <c r="F41" s="314"/>
      <c r="G41" s="314"/>
      <c r="H41" s="314"/>
      <c r="I41" s="156"/>
      <c r="J41" s="157"/>
      <c r="K41" s="156"/>
      <c r="L41" s="318" t="s">
        <v>247</v>
      </c>
      <c r="M41" s="317"/>
      <c r="N41" s="317"/>
      <c r="O41" s="317"/>
      <c r="P41" s="317"/>
      <c r="Q41" s="156" t="s">
        <v>18</v>
      </c>
      <c r="R41" s="157" t="s">
        <v>1</v>
      </c>
      <c r="S41" s="156" t="s">
        <v>29</v>
      </c>
      <c r="T41" s="318" t="s">
        <v>247</v>
      </c>
      <c r="U41" s="317"/>
      <c r="V41" s="317"/>
      <c r="W41" s="317"/>
      <c r="X41" s="317"/>
      <c r="Y41" s="156" t="s">
        <v>18</v>
      </c>
      <c r="Z41" s="157" t="s">
        <v>1</v>
      </c>
      <c r="AA41" s="156" t="s">
        <v>29</v>
      </c>
      <c r="AB41" s="318" t="s">
        <v>247</v>
      </c>
      <c r="AC41" s="317"/>
      <c r="AD41" s="317"/>
      <c r="AE41" s="317"/>
      <c r="AF41" s="317"/>
      <c r="AG41" s="156" t="s">
        <v>18</v>
      </c>
      <c r="AH41" s="157" t="s">
        <v>1</v>
      </c>
      <c r="AI41" s="156" t="s">
        <v>29</v>
      </c>
      <c r="AJ41" s="318" t="s">
        <v>247</v>
      </c>
      <c r="AK41" s="317"/>
      <c r="AL41" s="317"/>
      <c r="AM41" s="317"/>
      <c r="AN41" s="317"/>
      <c r="AO41" s="156" t="s">
        <v>18</v>
      </c>
      <c r="AP41" s="157" t="s">
        <v>1</v>
      </c>
      <c r="AQ41" s="156" t="s">
        <v>29</v>
      </c>
      <c r="AR41" s="318" t="s">
        <v>247</v>
      </c>
      <c r="AS41" s="317"/>
      <c r="AT41" s="317"/>
      <c r="AU41" s="317"/>
      <c r="AV41" s="317"/>
      <c r="AW41" s="156" t="s">
        <v>18</v>
      </c>
      <c r="AX41" s="157" t="s">
        <v>1</v>
      </c>
      <c r="AY41" s="156" t="s">
        <v>29</v>
      </c>
      <c r="AZ41" s="318" t="s">
        <v>247</v>
      </c>
      <c r="BA41" s="317"/>
      <c r="BB41" s="317"/>
      <c r="BC41" s="317"/>
      <c r="BD41" s="317"/>
      <c r="BE41" s="156" t="s">
        <v>18</v>
      </c>
      <c r="BF41" s="157" t="s">
        <v>1</v>
      </c>
      <c r="BG41" s="156" t="s">
        <v>29</v>
      </c>
      <c r="BH41" s="318" t="s">
        <v>247</v>
      </c>
      <c r="BI41" s="317"/>
      <c r="BJ41" s="317"/>
      <c r="BK41" s="317"/>
      <c r="BL41" s="317"/>
      <c r="BM41" s="156" t="s">
        <v>18</v>
      </c>
      <c r="BN41" s="157" t="s">
        <v>1</v>
      </c>
      <c r="BO41" s="156" t="s">
        <v>29</v>
      </c>
      <c r="BP41" s="318" t="s">
        <v>247</v>
      </c>
      <c r="BQ41" s="317"/>
      <c r="BR41" s="317"/>
      <c r="BS41" s="317"/>
      <c r="BT41" s="317"/>
      <c r="BU41" s="156" t="s">
        <v>18</v>
      </c>
      <c r="BV41" s="157" t="s">
        <v>1</v>
      </c>
      <c r="BW41" s="156" t="s">
        <v>29</v>
      </c>
      <c r="BX41" s="318" t="s">
        <v>247</v>
      </c>
      <c r="BY41" s="317"/>
      <c r="BZ41" s="317"/>
      <c r="CA41" s="317"/>
      <c r="CB41" s="317"/>
      <c r="CC41" s="156" t="s">
        <v>18</v>
      </c>
      <c r="CD41" s="157" t="s">
        <v>1</v>
      </c>
      <c r="CE41" s="156" t="s">
        <v>29</v>
      </c>
      <c r="CF41" s="318" t="s">
        <v>247</v>
      </c>
      <c r="CG41" s="317"/>
      <c r="CH41" s="317"/>
      <c r="CI41" s="317"/>
      <c r="CJ41" s="317"/>
      <c r="CK41" s="156" t="s">
        <v>18</v>
      </c>
      <c r="CL41" s="157" t="s">
        <v>1</v>
      </c>
      <c r="CM41" s="156" t="s">
        <v>29</v>
      </c>
      <c r="CN41" s="318" t="s">
        <v>247</v>
      </c>
      <c r="CO41" s="317"/>
      <c r="CP41" s="317"/>
      <c r="CQ41" s="317"/>
      <c r="CR41" s="317"/>
      <c r="CS41" s="156" t="s">
        <v>18</v>
      </c>
      <c r="CT41" s="157" t="s">
        <v>1</v>
      </c>
      <c r="CU41" s="156" t="s">
        <v>29</v>
      </c>
      <c r="CV41" s="318" t="s">
        <v>247</v>
      </c>
      <c r="CW41" s="317"/>
      <c r="CX41" s="317"/>
      <c r="CY41" s="317"/>
      <c r="CZ41" s="317"/>
      <c r="DA41" s="156" t="s">
        <v>18</v>
      </c>
      <c r="DB41" s="157" t="s">
        <v>1</v>
      </c>
      <c r="DC41" s="156" t="s">
        <v>29</v>
      </c>
      <c r="DD41" s="318" t="s">
        <v>247</v>
      </c>
      <c r="DE41" s="317"/>
      <c r="DF41" s="317"/>
      <c r="DG41" s="317"/>
      <c r="DH41" s="317"/>
      <c r="DI41" s="156" t="s">
        <v>18</v>
      </c>
      <c r="DJ41" s="157" t="s">
        <v>1</v>
      </c>
      <c r="DK41" s="156" t="s">
        <v>29</v>
      </c>
      <c r="DL41" s="318" t="s">
        <v>247</v>
      </c>
      <c r="DM41" s="317"/>
      <c r="DN41" s="317"/>
      <c r="DO41" s="317"/>
      <c r="DP41" s="317"/>
      <c r="DQ41" s="156" t="s">
        <v>18</v>
      </c>
      <c r="DR41" s="157" t="s">
        <v>1</v>
      </c>
      <c r="DS41" s="156" t="s">
        <v>29</v>
      </c>
      <c r="DT41" s="318" t="s">
        <v>247</v>
      </c>
      <c r="DU41" s="317"/>
      <c r="DV41" s="317"/>
      <c r="DW41" s="317"/>
      <c r="DX41" s="317"/>
      <c r="DY41" s="156" t="s">
        <v>18</v>
      </c>
      <c r="DZ41" s="157" t="s">
        <v>1</v>
      </c>
      <c r="EA41" s="156" t="s">
        <v>29</v>
      </c>
      <c r="EB41" s="318" t="s">
        <v>247</v>
      </c>
      <c r="EC41" s="317"/>
      <c r="ED41" s="317"/>
      <c r="EE41" s="317"/>
      <c r="EF41" s="317"/>
      <c r="EG41" s="156" t="s">
        <v>18</v>
      </c>
      <c r="EH41" s="157" t="s">
        <v>1</v>
      </c>
      <c r="EI41" s="156" t="s">
        <v>29</v>
      </c>
      <c r="EJ41" s="318" t="s">
        <v>247</v>
      </c>
      <c r="EK41" s="317"/>
      <c r="EL41" s="317"/>
      <c r="EM41" s="317"/>
      <c r="EN41" s="317"/>
      <c r="EO41" s="156" t="s">
        <v>18</v>
      </c>
      <c r="EP41" s="157" t="s">
        <v>1</v>
      </c>
      <c r="EQ41" s="156" t="s">
        <v>29</v>
      </c>
      <c r="ER41" s="318" t="s">
        <v>247</v>
      </c>
      <c r="ES41" s="317"/>
      <c r="ET41" s="317"/>
      <c r="EU41" s="317"/>
      <c r="EV41" s="317"/>
      <c r="EW41" s="156" t="s">
        <v>18</v>
      </c>
      <c r="EX41" s="157" t="s">
        <v>1</v>
      </c>
      <c r="EY41" s="156" t="s">
        <v>29</v>
      </c>
      <c r="EZ41" s="318" t="s">
        <v>247</v>
      </c>
      <c r="FA41" s="317"/>
      <c r="FB41" s="317"/>
      <c r="FC41" s="317"/>
      <c r="FD41" s="317"/>
      <c r="FE41" s="156" t="s">
        <v>18</v>
      </c>
      <c r="FF41" s="157" t="s">
        <v>1</v>
      </c>
      <c r="FG41" s="156" t="s">
        <v>29</v>
      </c>
      <c r="FH41" s="318" t="s">
        <v>247</v>
      </c>
      <c r="FI41" s="317"/>
      <c r="FJ41" s="317"/>
      <c r="FK41" s="317"/>
      <c r="FL41" s="317"/>
      <c r="FM41" s="156" t="s">
        <v>18</v>
      </c>
      <c r="FN41" s="157" t="s">
        <v>1</v>
      </c>
      <c r="FO41" s="156" t="s">
        <v>29</v>
      </c>
      <c r="FP41" s="318" t="s">
        <v>247</v>
      </c>
      <c r="FQ41" s="317"/>
      <c r="FR41" s="317"/>
      <c r="FS41" s="317"/>
      <c r="FT41" s="317"/>
      <c r="FU41" s="156" t="s">
        <v>18</v>
      </c>
      <c r="FV41" s="157" t="s">
        <v>1</v>
      </c>
      <c r="FW41" s="156" t="s">
        <v>29</v>
      </c>
      <c r="FX41" s="318" t="s">
        <v>247</v>
      </c>
      <c r="FY41" s="317"/>
      <c r="FZ41" s="317"/>
      <c r="GA41" s="317"/>
      <c r="GB41" s="317"/>
      <c r="GC41" s="156" t="s">
        <v>18</v>
      </c>
      <c r="GD41" s="157" t="s">
        <v>1</v>
      </c>
      <c r="GE41" s="156" t="s">
        <v>29</v>
      </c>
      <c r="GF41" s="318" t="s">
        <v>247</v>
      </c>
      <c r="GG41" s="317"/>
      <c r="GH41" s="317"/>
      <c r="GI41" s="317"/>
      <c r="GJ41" s="317"/>
      <c r="GK41" s="156" t="s">
        <v>18</v>
      </c>
      <c r="GL41" s="157" t="s">
        <v>1</v>
      </c>
      <c r="GM41" s="156" t="s">
        <v>29</v>
      </c>
      <c r="GN41" s="318" t="s">
        <v>247</v>
      </c>
      <c r="GO41" s="317"/>
      <c r="GP41" s="317"/>
      <c r="GQ41" s="317"/>
      <c r="GR41" s="317"/>
      <c r="GS41" s="156" t="s">
        <v>18</v>
      </c>
      <c r="GT41" s="157" t="s">
        <v>1</v>
      </c>
      <c r="GU41" s="156" t="s">
        <v>29</v>
      </c>
      <c r="GV41" s="318" t="s">
        <v>247</v>
      </c>
      <c r="GW41" s="317"/>
      <c r="GX41" s="317"/>
      <c r="GY41" s="317"/>
      <c r="GZ41" s="317"/>
      <c r="HA41" s="156" t="s">
        <v>18</v>
      </c>
      <c r="HB41" s="157" t="s">
        <v>1</v>
      </c>
      <c r="HC41" s="156" t="s">
        <v>29</v>
      </c>
      <c r="HD41" s="318" t="s">
        <v>247</v>
      </c>
      <c r="HE41" s="317"/>
      <c r="HF41" s="317"/>
      <c r="HG41" s="317"/>
      <c r="HH41" s="317"/>
      <c r="HI41" s="156" t="s">
        <v>18</v>
      </c>
      <c r="HJ41" s="157" t="s">
        <v>1</v>
      </c>
      <c r="HK41" s="156" t="s">
        <v>29</v>
      </c>
      <c r="HL41" s="318" t="s">
        <v>247</v>
      </c>
      <c r="HM41" s="317"/>
      <c r="HN41" s="317"/>
      <c r="HO41" s="317"/>
      <c r="HP41" s="317"/>
      <c r="HQ41" s="156" t="s">
        <v>18</v>
      </c>
      <c r="HR41" s="157" t="s">
        <v>1</v>
      </c>
      <c r="HS41" s="156" t="s">
        <v>29</v>
      </c>
      <c r="HT41" s="318" t="s">
        <v>247</v>
      </c>
      <c r="HU41" s="317"/>
      <c r="HV41" s="317"/>
      <c r="HW41" s="317"/>
      <c r="HX41" s="317"/>
      <c r="HY41" s="156" t="s">
        <v>18</v>
      </c>
      <c r="HZ41" s="157" t="s">
        <v>1</v>
      </c>
      <c r="IA41" s="156" t="s">
        <v>29</v>
      </c>
      <c r="IB41" s="318" t="s">
        <v>247</v>
      </c>
      <c r="IC41" s="317"/>
      <c r="ID41" s="317"/>
      <c r="IE41" s="317"/>
      <c r="IF41" s="317"/>
      <c r="IG41" s="156" t="s">
        <v>18</v>
      </c>
      <c r="IH41" s="157" t="s">
        <v>1</v>
      </c>
      <c r="II41" s="156" t="s">
        <v>29</v>
      </c>
      <c r="IJ41" s="318" t="s">
        <v>247</v>
      </c>
      <c r="IK41" s="317"/>
      <c r="IL41" s="317"/>
      <c r="IM41" s="317"/>
      <c r="IN41" s="317"/>
      <c r="IO41" s="156" t="s">
        <v>18</v>
      </c>
      <c r="IP41" s="157" t="s">
        <v>1</v>
      </c>
      <c r="IQ41" s="156" t="s">
        <v>29</v>
      </c>
      <c r="IR41" s="318" t="s">
        <v>247</v>
      </c>
      <c r="IS41" s="317"/>
      <c r="IT41" s="317"/>
      <c r="IU41" s="317"/>
      <c r="IV41" s="317"/>
      <c r="IW41" s="156" t="s">
        <v>18</v>
      </c>
      <c r="IX41" s="157" t="s">
        <v>1</v>
      </c>
      <c r="IY41" s="156" t="s">
        <v>29</v>
      </c>
      <c r="IZ41" s="318" t="s">
        <v>247</v>
      </c>
      <c r="JA41" s="317"/>
      <c r="JB41" s="317"/>
      <c r="JC41" s="317"/>
      <c r="JD41" s="317"/>
      <c r="JE41" s="156" t="s">
        <v>18</v>
      </c>
      <c r="JF41" s="157" t="s">
        <v>1</v>
      </c>
      <c r="JG41" s="156" t="s">
        <v>29</v>
      </c>
      <c r="JH41" s="318" t="s">
        <v>247</v>
      </c>
      <c r="JI41" s="317"/>
      <c r="JJ41" s="317"/>
      <c r="JK41" s="317"/>
      <c r="JL41" s="317"/>
      <c r="JM41" s="156" t="s">
        <v>18</v>
      </c>
      <c r="JN41" s="157" t="s">
        <v>1</v>
      </c>
      <c r="JO41" s="156" t="s">
        <v>29</v>
      </c>
      <c r="JP41" s="318" t="s">
        <v>247</v>
      </c>
      <c r="JQ41" s="317"/>
      <c r="JR41" s="317"/>
      <c r="JS41" s="317"/>
      <c r="JT41" s="317"/>
      <c r="JU41" s="156" t="s">
        <v>18</v>
      </c>
      <c r="JV41" s="157" t="s">
        <v>1</v>
      </c>
      <c r="JW41" s="156" t="s">
        <v>29</v>
      </c>
      <c r="JX41" s="318" t="s">
        <v>247</v>
      </c>
      <c r="JY41" s="317"/>
      <c r="JZ41" s="317"/>
      <c r="KA41" s="317"/>
      <c r="KB41" s="317"/>
      <c r="KC41" s="156" t="s">
        <v>18</v>
      </c>
      <c r="KD41" s="157" t="s">
        <v>1</v>
      </c>
      <c r="KE41" s="156" t="s">
        <v>29</v>
      </c>
      <c r="KF41" s="318" t="s">
        <v>247</v>
      </c>
      <c r="KG41" s="317"/>
      <c r="KH41" s="317"/>
      <c r="KI41" s="317"/>
      <c r="KJ41" s="317"/>
      <c r="KK41" s="156" t="s">
        <v>18</v>
      </c>
      <c r="KL41" s="157" t="s">
        <v>1</v>
      </c>
      <c r="KM41" s="156" t="s">
        <v>29</v>
      </c>
      <c r="KN41" s="318" t="s">
        <v>247</v>
      </c>
      <c r="KO41" s="317"/>
      <c r="KP41" s="317"/>
      <c r="KQ41" s="317"/>
      <c r="KR41" s="317"/>
      <c r="KS41" s="156" t="s">
        <v>18</v>
      </c>
      <c r="KT41" s="157" t="s">
        <v>1</v>
      </c>
      <c r="KU41" s="156" t="s">
        <v>29</v>
      </c>
      <c r="KV41" s="318" t="s">
        <v>247</v>
      </c>
      <c r="KW41" s="317"/>
      <c r="KX41" s="317"/>
      <c r="KY41" s="317"/>
      <c r="KZ41" s="317"/>
      <c r="LA41" s="156" t="s">
        <v>18</v>
      </c>
      <c r="LB41" s="157" t="s">
        <v>1</v>
      </c>
      <c r="LC41" s="156" t="s">
        <v>29</v>
      </c>
      <c r="LD41" s="318" t="s">
        <v>247</v>
      </c>
      <c r="LE41" s="317"/>
      <c r="LF41" s="317"/>
      <c r="LG41" s="317"/>
      <c r="LH41" s="317"/>
      <c r="LI41" s="156" t="s">
        <v>18</v>
      </c>
      <c r="LJ41" s="157" t="s">
        <v>1</v>
      </c>
      <c r="LK41" s="156" t="s">
        <v>29</v>
      </c>
      <c r="LL41" s="318" t="s">
        <v>247</v>
      </c>
      <c r="LM41" s="317"/>
      <c r="LN41" s="317"/>
      <c r="LO41" s="317"/>
      <c r="LP41" s="317"/>
      <c r="LQ41" s="156" t="s">
        <v>18</v>
      </c>
      <c r="LR41" s="157" t="s">
        <v>1</v>
      </c>
      <c r="LS41" s="156" t="s">
        <v>29</v>
      </c>
      <c r="LT41" s="318" t="s">
        <v>247</v>
      </c>
      <c r="LU41" s="317"/>
      <c r="LV41" s="317"/>
      <c r="LW41" s="317"/>
      <c r="LX41" s="317"/>
      <c r="LY41" s="156" t="s">
        <v>18</v>
      </c>
      <c r="LZ41" s="157" t="s">
        <v>1</v>
      </c>
      <c r="MA41" s="156" t="s">
        <v>29</v>
      </c>
      <c r="MB41" s="318" t="s">
        <v>247</v>
      </c>
      <c r="MC41" s="317"/>
      <c r="MD41" s="317"/>
      <c r="ME41" s="317"/>
      <c r="MF41" s="317"/>
      <c r="MG41" s="156" t="s">
        <v>18</v>
      </c>
      <c r="MH41" s="157" t="s">
        <v>1</v>
      </c>
      <c r="MI41" s="156" t="s">
        <v>29</v>
      </c>
      <c r="MJ41" s="318" t="s">
        <v>247</v>
      </c>
      <c r="MK41" s="317"/>
      <c r="ML41" s="317"/>
      <c r="MM41" s="317"/>
      <c r="MN41" s="317"/>
      <c r="MO41" s="156" t="s">
        <v>18</v>
      </c>
      <c r="MP41" s="157" t="s">
        <v>1</v>
      </c>
      <c r="MQ41" s="156" t="s">
        <v>29</v>
      </c>
      <c r="MR41" s="318" t="s">
        <v>247</v>
      </c>
      <c r="MS41" s="317"/>
      <c r="MT41" s="317"/>
      <c r="MU41" s="317"/>
      <c r="MV41" s="317"/>
      <c r="MW41" s="156" t="s">
        <v>18</v>
      </c>
      <c r="MX41" s="157" t="s">
        <v>1</v>
      </c>
      <c r="MY41" s="156" t="s">
        <v>29</v>
      </c>
      <c r="MZ41" s="318" t="s">
        <v>247</v>
      </c>
      <c r="NA41" s="317"/>
      <c r="NB41" s="317"/>
      <c r="NC41" s="317"/>
      <c r="ND41" s="317"/>
      <c r="NE41" s="156" t="s">
        <v>18</v>
      </c>
      <c r="NF41" s="157" t="s">
        <v>1</v>
      </c>
      <c r="NG41" s="156" t="s">
        <v>29</v>
      </c>
      <c r="NH41" s="318" t="s">
        <v>247</v>
      </c>
      <c r="NI41" s="317"/>
      <c r="NJ41" s="317"/>
      <c r="NK41" s="317"/>
      <c r="NL41" s="317"/>
      <c r="NM41" s="156" t="s">
        <v>18</v>
      </c>
      <c r="NN41" s="157" t="s">
        <v>1</v>
      </c>
      <c r="NO41" s="156" t="s">
        <v>29</v>
      </c>
      <c r="NP41" s="318" t="s">
        <v>247</v>
      </c>
      <c r="NQ41" s="317"/>
      <c r="NR41" s="317"/>
      <c r="NS41" s="317"/>
      <c r="NT41" s="317"/>
      <c r="NU41" s="156" t="s">
        <v>18</v>
      </c>
      <c r="NV41" s="157" t="s">
        <v>1</v>
      </c>
      <c r="NW41" s="156" t="s">
        <v>29</v>
      </c>
      <c r="NX41" s="318" t="s">
        <v>247</v>
      </c>
      <c r="NY41" s="317"/>
      <c r="NZ41" s="317"/>
      <c r="OA41" s="317"/>
      <c r="OB41" s="317"/>
      <c r="OC41" s="156" t="s">
        <v>18</v>
      </c>
      <c r="OD41" s="157" t="s">
        <v>1</v>
      </c>
      <c r="OE41" s="156" t="s">
        <v>29</v>
      </c>
      <c r="OF41" s="318" t="s">
        <v>247</v>
      </c>
      <c r="OG41" s="317"/>
      <c r="OH41" s="317"/>
      <c r="OI41" s="317"/>
      <c r="OJ41" s="317"/>
      <c r="OK41" s="156" t="s">
        <v>18</v>
      </c>
      <c r="OL41" s="157" t="s">
        <v>1</v>
      </c>
      <c r="OM41" s="156" t="s">
        <v>29</v>
      </c>
      <c r="ON41" s="318" t="s">
        <v>247</v>
      </c>
      <c r="OO41" s="317"/>
      <c r="OP41" s="317"/>
      <c r="OQ41" s="317"/>
      <c r="OR41" s="317"/>
      <c r="OS41" s="156" t="s">
        <v>18</v>
      </c>
      <c r="OT41" s="157" t="s">
        <v>1</v>
      </c>
      <c r="OU41" s="156" t="s">
        <v>29</v>
      </c>
      <c r="OV41" s="318" t="s">
        <v>247</v>
      </c>
      <c r="OW41" s="317"/>
      <c r="OX41" s="317"/>
      <c r="OY41" s="317"/>
      <c r="OZ41" s="317"/>
      <c r="PA41" s="156" t="s">
        <v>18</v>
      </c>
      <c r="PB41" s="157" t="s">
        <v>1</v>
      </c>
      <c r="PC41" s="156" t="s">
        <v>29</v>
      </c>
      <c r="PD41" s="318" t="s">
        <v>247</v>
      </c>
      <c r="PE41" s="317"/>
      <c r="PF41" s="317"/>
      <c r="PG41" s="317"/>
      <c r="PH41" s="317"/>
      <c r="PI41" s="156" t="s">
        <v>18</v>
      </c>
      <c r="PJ41" s="157" t="s">
        <v>1</v>
      </c>
      <c r="PK41" s="156" t="s">
        <v>29</v>
      </c>
      <c r="PL41" s="318" t="s">
        <v>247</v>
      </c>
      <c r="PM41" s="317"/>
      <c r="PN41" s="317"/>
      <c r="PO41" s="317"/>
      <c r="PP41" s="317"/>
      <c r="PQ41" s="156" t="s">
        <v>18</v>
      </c>
      <c r="PR41" s="157" t="s">
        <v>1</v>
      </c>
      <c r="PS41" s="156" t="s">
        <v>29</v>
      </c>
      <c r="PT41" s="318" t="s">
        <v>247</v>
      </c>
      <c r="PU41" s="317"/>
      <c r="PV41" s="317"/>
      <c r="PW41" s="317"/>
      <c r="PX41" s="317"/>
      <c r="PY41" s="156" t="s">
        <v>18</v>
      </c>
      <c r="PZ41" s="157" t="s">
        <v>1</v>
      </c>
      <c r="QA41" s="156" t="s">
        <v>29</v>
      </c>
      <c r="QB41" s="318" t="s">
        <v>247</v>
      </c>
      <c r="QC41" s="317"/>
      <c r="QD41" s="317"/>
      <c r="QE41" s="317"/>
      <c r="QF41" s="317"/>
      <c r="QG41" s="156" t="s">
        <v>18</v>
      </c>
      <c r="QH41" s="157" t="s">
        <v>1</v>
      </c>
      <c r="QI41" s="156" t="s">
        <v>29</v>
      </c>
      <c r="QJ41" s="318" t="s">
        <v>247</v>
      </c>
      <c r="QK41" s="317"/>
      <c r="QL41" s="317"/>
      <c r="QM41" s="317"/>
      <c r="QN41" s="317"/>
      <c r="QO41" s="156" t="s">
        <v>18</v>
      </c>
      <c r="QP41" s="157" t="s">
        <v>1</v>
      </c>
      <c r="QQ41" s="156" t="s">
        <v>29</v>
      </c>
      <c r="QR41" s="318" t="s">
        <v>247</v>
      </c>
      <c r="QS41" s="317"/>
      <c r="QT41" s="317"/>
      <c r="QU41" s="317"/>
      <c r="QV41" s="317"/>
      <c r="QW41" s="156" t="s">
        <v>18</v>
      </c>
      <c r="QX41" s="157" t="s">
        <v>1</v>
      </c>
      <c r="QY41" s="156" t="s">
        <v>29</v>
      </c>
      <c r="QZ41" s="318" t="s">
        <v>247</v>
      </c>
      <c r="RA41" s="317"/>
      <c r="RB41" s="317"/>
      <c r="RC41" s="317"/>
      <c r="RD41" s="317"/>
      <c r="RE41" s="156" t="s">
        <v>18</v>
      </c>
      <c r="RF41" s="157" t="s">
        <v>1</v>
      </c>
      <c r="RG41" s="156" t="s">
        <v>29</v>
      </c>
      <c r="RH41" s="318" t="s">
        <v>247</v>
      </c>
      <c r="RI41" s="317"/>
      <c r="RJ41" s="317"/>
      <c r="RK41" s="317"/>
      <c r="RL41" s="317"/>
      <c r="RM41" s="156" t="s">
        <v>18</v>
      </c>
      <c r="RN41" s="157" t="s">
        <v>1</v>
      </c>
      <c r="RO41" s="156" t="s">
        <v>29</v>
      </c>
      <c r="RP41" s="318" t="s">
        <v>247</v>
      </c>
      <c r="RQ41" s="317"/>
      <c r="RR41" s="317"/>
      <c r="RS41" s="317"/>
      <c r="RT41" s="317"/>
      <c r="RU41" s="156" t="s">
        <v>18</v>
      </c>
      <c r="RV41" s="157" t="s">
        <v>1</v>
      </c>
      <c r="RW41" s="156" t="s">
        <v>29</v>
      </c>
      <c r="RX41" s="318" t="s">
        <v>247</v>
      </c>
      <c r="RY41" s="317"/>
      <c r="RZ41" s="317"/>
      <c r="SA41" s="317"/>
      <c r="SB41" s="317"/>
      <c r="SC41" s="156" t="s">
        <v>18</v>
      </c>
      <c r="SD41" s="157" t="s">
        <v>1</v>
      </c>
      <c r="SE41" s="156" t="s">
        <v>29</v>
      </c>
      <c r="SF41" s="318" t="s">
        <v>247</v>
      </c>
      <c r="SG41" s="317"/>
      <c r="SH41" s="317"/>
      <c r="SI41" s="317"/>
      <c r="SJ41" s="317"/>
      <c r="SK41" s="156" t="s">
        <v>18</v>
      </c>
      <c r="SL41" s="157" t="s">
        <v>1</v>
      </c>
      <c r="SM41" s="156" t="s">
        <v>29</v>
      </c>
      <c r="SN41" s="318" t="s">
        <v>247</v>
      </c>
      <c r="SO41" s="317"/>
      <c r="SP41" s="317"/>
      <c r="SQ41" s="317"/>
      <c r="SR41" s="317"/>
      <c r="SS41" s="156" t="s">
        <v>18</v>
      </c>
      <c r="ST41" s="157" t="s">
        <v>1</v>
      </c>
      <c r="SU41" s="156" t="s">
        <v>29</v>
      </c>
      <c r="SV41" s="318" t="s">
        <v>247</v>
      </c>
      <c r="SW41" s="317"/>
      <c r="SX41" s="317"/>
      <c r="SY41" s="317"/>
      <c r="SZ41" s="317"/>
      <c r="TA41" s="156" t="s">
        <v>18</v>
      </c>
      <c r="TB41" s="157" t="s">
        <v>1</v>
      </c>
      <c r="TC41" s="156" t="s">
        <v>29</v>
      </c>
      <c r="TD41" s="318" t="s">
        <v>247</v>
      </c>
      <c r="TE41" s="317"/>
      <c r="TF41" s="317"/>
      <c r="TG41" s="317"/>
      <c r="TH41" s="317"/>
      <c r="TI41" s="156" t="s">
        <v>18</v>
      </c>
      <c r="TJ41" s="157" t="s">
        <v>1</v>
      </c>
      <c r="TK41" s="156" t="s">
        <v>29</v>
      </c>
      <c r="TL41" s="318" t="s">
        <v>247</v>
      </c>
      <c r="TM41" s="317"/>
      <c r="TN41" s="317"/>
      <c r="TO41" s="317"/>
      <c r="TP41" s="317"/>
      <c r="TQ41" s="156" t="s">
        <v>18</v>
      </c>
      <c r="TR41" s="157" t="s">
        <v>1</v>
      </c>
      <c r="TS41" s="156" t="s">
        <v>29</v>
      </c>
      <c r="TT41" s="318" t="s">
        <v>247</v>
      </c>
      <c r="TU41" s="317"/>
      <c r="TV41" s="317"/>
      <c r="TW41" s="317"/>
      <c r="TX41" s="317"/>
      <c r="TY41" s="156" t="s">
        <v>18</v>
      </c>
      <c r="TZ41" s="157" t="s">
        <v>1</v>
      </c>
      <c r="UA41" s="156" t="s">
        <v>29</v>
      </c>
      <c r="UB41" s="318" t="s">
        <v>247</v>
      </c>
      <c r="UC41" s="317"/>
      <c r="UD41" s="317"/>
      <c r="UE41" s="317"/>
      <c r="UF41" s="317"/>
      <c r="UG41" s="156" t="s">
        <v>18</v>
      </c>
      <c r="UH41" s="157" t="s">
        <v>1</v>
      </c>
      <c r="UI41" s="156" t="s">
        <v>29</v>
      </c>
      <c r="UJ41" s="318" t="s">
        <v>247</v>
      </c>
      <c r="UK41" s="317"/>
      <c r="UL41" s="317"/>
      <c r="UM41" s="317"/>
      <c r="UN41" s="317"/>
      <c r="UO41" s="156" t="s">
        <v>18</v>
      </c>
      <c r="UP41" s="157" t="s">
        <v>1</v>
      </c>
      <c r="UQ41" s="156" t="s">
        <v>29</v>
      </c>
      <c r="UR41" s="318" t="s">
        <v>247</v>
      </c>
      <c r="US41" s="317"/>
      <c r="UT41" s="317"/>
      <c r="UU41" s="317"/>
      <c r="UV41" s="317"/>
      <c r="UW41" s="156" t="s">
        <v>18</v>
      </c>
      <c r="UX41" s="157" t="s">
        <v>1</v>
      </c>
      <c r="UY41" s="156" t="s">
        <v>29</v>
      </c>
      <c r="UZ41" s="318" t="s">
        <v>247</v>
      </c>
      <c r="VA41" s="317"/>
      <c r="VB41" s="317"/>
      <c r="VC41" s="317"/>
      <c r="VD41" s="317"/>
      <c r="VE41" s="156" t="s">
        <v>18</v>
      </c>
      <c r="VF41" s="157" t="s">
        <v>1</v>
      </c>
      <c r="VG41" s="156" t="s">
        <v>29</v>
      </c>
      <c r="VH41" s="318" t="s">
        <v>247</v>
      </c>
      <c r="VI41" s="317"/>
      <c r="VJ41" s="317"/>
      <c r="VK41" s="317"/>
      <c r="VL41" s="317"/>
      <c r="VM41" s="156" t="s">
        <v>18</v>
      </c>
      <c r="VN41" s="157" t="s">
        <v>1</v>
      </c>
      <c r="VO41" s="156" t="s">
        <v>29</v>
      </c>
      <c r="VP41" s="318" t="s">
        <v>247</v>
      </c>
      <c r="VQ41" s="317"/>
      <c r="VR41" s="317"/>
      <c r="VS41" s="317"/>
      <c r="VT41" s="317"/>
      <c r="VU41" s="156" t="s">
        <v>18</v>
      </c>
      <c r="VV41" s="157" t="s">
        <v>1</v>
      </c>
      <c r="VW41" s="156" t="s">
        <v>29</v>
      </c>
      <c r="VX41" s="318" t="s">
        <v>247</v>
      </c>
      <c r="VY41" s="317"/>
      <c r="VZ41" s="317"/>
      <c r="WA41" s="317"/>
      <c r="WB41" s="317"/>
      <c r="WC41" s="156" t="s">
        <v>18</v>
      </c>
      <c r="WD41" s="157" t="s">
        <v>1</v>
      </c>
      <c r="WE41" s="156" t="s">
        <v>29</v>
      </c>
      <c r="WF41" s="318" t="s">
        <v>247</v>
      </c>
      <c r="WG41" s="317"/>
      <c r="WH41" s="317"/>
      <c r="WI41" s="317"/>
      <c r="WJ41" s="317"/>
      <c r="WK41" s="156" t="s">
        <v>18</v>
      </c>
      <c r="WL41" s="157" t="s">
        <v>1</v>
      </c>
      <c r="WM41" s="156" t="s">
        <v>29</v>
      </c>
      <c r="WN41" s="318" t="s">
        <v>247</v>
      </c>
      <c r="WO41" s="317"/>
      <c r="WP41" s="317"/>
      <c r="WQ41" s="317"/>
      <c r="WR41" s="317"/>
      <c r="WS41" s="156" t="s">
        <v>18</v>
      </c>
      <c r="WT41" s="157" t="s">
        <v>1</v>
      </c>
      <c r="WU41" s="156" t="s">
        <v>29</v>
      </c>
      <c r="WV41" s="318" t="s">
        <v>247</v>
      </c>
      <c r="WW41" s="317"/>
      <c r="WX41" s="317"/>
      <c r="WY41" s="317"/>
      <c r="WZ41" s="317"/>
      <c r="XA41" s="156" t="s">
        <v>18</v>
      </c>
      <c r="XB41" s="157" t="s">
        <v>1</v>
      </c>
      <c r="XC41" s="156" t="s">
        <v>29</v>
      </c>
      <c r="XD41" s="318" t="s">
        <v>247</v>
      </c>
      <c r="XE41" s="317"/>
      <c r="XF41" s="317"/>
      <c r="XG41" s="317"/>
      <c r="XH41" s="317"/>
      <c r="XI41" s="156" t="s">
        <v>18</v>
      </c>
      <c r="XJ41" s="157" t="s">
        <v>1</v>
      </c>
      <c r="XK41" s="156" t="s">
        <v>29</v>
      </c>
      <c r="XL41" s="318" t="s">
        <v>247</v>
      </c>
      <c r="XM41" s="317"/>
      <c r="XN41" s="317"/>
      <c r="XO41" s="317"/>
      <c r="XP41" s="317"/>
      <c r="XQ41" s="156" t="s">
        <v>18</v>
      </c>
      <c r="XR41" s="157" t="s">
        <v>1</v>
      </c>
      <c r="XS41" s="156" t="s">
        <v>29</v>
      </c>
      <c r="XT41" s="318" t="s">
        <v>247</v>
      </c>
      <c r="XU41" s="317"/>
      <c r="XV41" s="317"/>
      <c r="XW41" s="317"/>
      <c r="XX41" s="317"/>
      <c r="XY41" s="156" t="s">
        <v>18</v>
      </c>
      <c r="XZ41" s="157" t="s">
        <v>1</v>
      </c>
      <c r="YA41" s="156" t="s">
        <v>29</v>
      </c>
      <c r="YB41" s="318" t="s">
        <v>247</v>
      </c>
      <c r="YC41" s="317"/>
      <c r="YD41" s="317"/>
      <c r="YE41" s="317"/>
      <c r="YF41" s="317"/>
      <c r="YG41" s="156" t="s">
        <v>18</v>
      </c>
      <c r="YH41" s="157" t="s">
        <v>1</v>
      </c>
      <c r="YI41" s="156" t="s">
        <v>29</v>
      </c>
      <c r="YJ41" s="318" t="s">
        <v>247</v>
      </c>
      <c r="YK41" s="317"/>
      <c r="YL41" s="317"/>
      <c r="YM41" s="317"/>
      <c r="YN41" s="317"/>
      <c r="YO41" s="156" t="s">
        <v>18</v>
      </c>
      <c r="YP41" s="157" t="s">
        <v>1</v>
      </c>
      <c r="YQ41" s="156" t="s">
        <v>29</v>
      </c>
      <c r="YR41" s="318" t="s">
        <v>247</v>
      </c>
      <c r="YS41" s="317"/>
      <c r="YT41" s="317"/>
      <c r="YU41" s="317"/>
      <c r="YV41" s="317"/>
      <c r="YW41" s="156" t="s">
        <v>18</v>
      </c>
      <c r="YX41" s="157" t="s">
        <v>1</v>
      </c>
      <c r="YY41" s="156" t="s">
        <v>29</v>
      </c>
      <c r="YZ41" s="318" t="s">
        <v>247</v>
      </c>
      <c r="ZA41" s="317"/>
      <c r="ZB41" s="317"/>
      <c r="ZC41" s="317"/>
      <c r="ZD41" s="317"/>
      <c r="ZE41" s="156" t="s">
        <v>18</v>
      </c>
      <c r="ZF41" s="157" t="s">
        <v>1</v>
      </c>
      <c r="ZG41" s="156" t="s">
        <v>29</v>
      </c>
      <c r="ZH41" s="318" t="s">
        <v>247</v>
      </c>
      <c r="ZI41" s="317"/>
      <c r="ZJ41" s="317"/>
      <c r="ZK41" s="317"/>
      <c r="ZL41" s="317"/>
      <c r="ZM41" s="156" t="s">
        <v>18</v>
      </c>
      <c r="ZN41" s="157" t="s">
        <v>1</v>
      </c>
      <c r="ZO41" s="156" t="s">
        <v>29</v>
      </c>
      <c r="ZP41" s="318" t="s">
        <v>247</v>
      </c>
      <c r="ZQ41" s="317"/>
      <c r="ZR41" s="317"/>
      <c r="ZS41" s="317"/>
      <c r="ZT41" s="317"/>
      <c r="ZU41" s="156" t="s">
        <v>18</v>
      </c>
      <c r="ZV41" s="157" t="s">
        <v>1</v>
      </c>
      <c r="ZW41" s="156" t="s">
        <v>29</v>
      </c>
      <c r="ZX41" s="318" t="s">
        <v>247</v>
      </c>
      <c r="ZY41" s="317"/>
      <c r="ZZ41" s="317"/>
      <c r="AAA41" s="317"/>
      <c r="AAB41" s="317"/>
      <c r="AAC41" s="156" t="s">
        <v>18</v>
      </c>
      <c r="AAD41" s="157" t="s">
        <v>1</v>
      </c>
      <c r="AAE41" s="156" t="s">
        <v>29</v>
      </c>
      <c r="AAF41" s="318" t="s">
        <v>247</v>
      </c>
      <c r="AAG41" s="317"/>
      <c r="AAH41" s="317"/>
      <c r="AAI41" s="317"/>
      <c r="AAJ41" s="317"/>
      <c r="AAK41" s="156" t="s">
        <v>18</v>
      </c>
      <c r="AAL41" s="157" t="s">
        <v>1</v>
      </c>
      <c r="AAM41" s="156" t="s">
        <v>29</v>
      </c>
      <c r="AAN41" s="318" t="s">
        <v>247</v>
      </c>
      <c r="AAO41" s="317"/>
      <c r="AAP41" s="317"/>
      <c r="AAQ41" s="317"/>
      <c r="AAR41" s="317"/>
      <c r="AAS41" s="156" t="s">
        <v>18</v>
      </c>
      <c r="AAT41" s="157" t="s">
        <v>1</v>
      </c>
      <c r="AAU41" s="156" t="s">
        <v>29</v>
      </c>
      <c r="AAV41" s="318" t="s">
        <v>247</v>
      </c>
      <c r="AAW41" s="317"/>
      <c r="AAX41" s="317"/>
      <c r="AAY41" s="317"/>
      <c r="AAZ41" s="317"/>
      <c r="ABA41" s="156" t="s">
        <v>18</v>
      </c>
      <c r="ABB41" s="157" t="s">
        <v>1</v>
      </c>
      <c r="ABC41" s="156" t="s">
        <v>29</v>
      </c>
      <c r="ABD41" s="318" t="s">
        <v>247</v>
      </c>
      <c r="ABE41" s="317"/>
      <c r="ABF41" s="317"/>
      <c r="ABG41" s="317"/>
      <c r="ABH41" s="317"/>
      <c r="ABI41" s="156" t="s">
        <v>18</v>
      </c>
      <c r="ABJ41" s="157" t="s">
        <v>1</v>
      </c>
      <c r="ABK41" s="156" t="s">
        <v>29</v>
      </c>
      <c r="ABL41" s="318" t="s">
        <v>247</v>
      </c>
      <c r="ABM41" s="317"/>
      <c r="ABN41" s="317"/>
      <c r="ABO41" s="317"/>
      <c r="ABP41" s="317"/>
      <c r="ABQ41" s="156" t="s">
        <v>18</v>
      </c>
      <c r="ABR41" s="157" t="s">
        <v>1</v>
      </c>
      <c r="ABS41" s="156" t="s">
        <v>29</v>
      </c>
      <c r="ABT41" s="318" t="s">
        <v>247</v>
      </c>
      <c r="ABU41" s="317"/>
      <c r="ABV41" s="317"/>
      <c r="ABW41" s="317"/>
      <c r="ABX41" s="317"/>
      <c r="ABY41" s="156" t="s">
        <v>18</v>
      </c>
      <c r="ABZ41" s="157" t="s">
        <v>1</v>
      </c>
      <c r="ACA41" s="156" t="s">
        <v>29</v>
      </c>
      <c r="ACB41" s="318" t="s">
        <v>247</v>
      </c>
      <c r="ACC41" s="317"/>
      <c r="ACD41" s="317"/>
      <c r="ACE41" s="317"/>
      <c r="ACF41" s="317"/>
      <c r="ACG41" s="156" t="s">
        <v>18</v>
      </c>
      <c r="ACH41" s="157" t="s">
        <v>1</v>
      </c>
      <c r="ACI41" s="156" t="s">
        <v>29</v>
      </c>
      <c r="ACJ41" s="318" t="s">
        <v>247</v>
      </c>
      <c r="ACK41" s="317"/>
      <c r="ACL41" s="317"/>
      <c r="ACM41" s="317"/>
      <c r="ACN41" s="317"/>
      <c r="ACO41" s="156" t="s">
        <v>18</v>
      </c>
      <c r="ACP41" s="157" t="s">
        <v>1</v>
      </c>
      <c r="ACQ41" s="156" t="s">
        <v>29</v>
      </c>
      <c r="ACR41" s="318" t="s">
        <v>247</v>
      </c>
      <c r="ACS41" s="317"/>
      <c r="ACT41" s="317"/>
      <c r="ACU41" s="317"/>
      <c r="ACV41" s="317"/>
      <c r="ACW41" s="156" t="s">
        <v>18</v>
      </c>
      <c r="ACX41" s="157" t="s">
        <v>1</v>
      </c>
      <c r="ACY41" s="156" t="s">
        <v>29</v>
      </c>
      <c r="ACZ41" s="318" t="s">
        <v>247</v>
      </c>
      <c r="ADA41" s="317"/>
      <c r="ADB41" s="317"/>
      <c r="ADC41" s="317"/>
      <c r="ADD41" s="317"/>
      <c r="ADE41" s="156" t="s">
        <v>18</v>
      </c>
      <c r="ADF41" s="157" t="s">
        <v>1</v>
      </c>
      <c r="ADG41" s="156" t="s">
        <v>29</v>
      </c>
      <c r="ADH41" s="318" t="s">
        <v>247</v>
      </c>
      <c r="ADI41" s="317"/>
      <c r="ADJ41" s="317"/>
      <c r="ADK41" s="317"/>
      <c r="ADL41" s="317"/>
      <c r="ADM41" s="156" t="s">
        <v>18</v>
      </c>
      <c r="ADN41" s="157" t="s">
        <v>1</v>
      </c>
      <c r="ADO41" s="156" t="s">
        <v>29</v>
      </c>
      <c r="ADP41" s="318" t="s">
        <v>247</v>
      </c>
      <c r="ADQ41" s="317"/>
      <c r="ADR41" s="317"/>
      <c r="ADS41" s="317"/>
      <c r="ADT41" s="317"/>
      <c r="ADU41" s="156" t="s">
        <v>18</v>
      </c>
      <c r="ADV41" s="157" t="s">
        <v>1</v>
      </c>
      <c r="ADW41" s="156" t="s">
        <v>29</v>
      </c>
      <c r="ADX41" s="318" t="s">
        <v>247</v>
      </c>
      <c r="ADY41" s="317"/>
      <c r="ADZ41" s="317"/>
      <c r="AEA41" s="317"/>
      <c r="AEB41" s="317"/>
      <c r="AEC41" s="156" t="s">
        <v>18</v>
      </c>
      <c r="AED41" s="157" t="s">
        <v>1</v>
      </c>
      <c r="AEE41" s="156" t="s">
        <v>29</v>
      </c>
      <c r="AEF41" s="318" t="s">
        <v>247</v>
      </c>
      <c r="AEG41" s="317"/>
      <c r="AEH41" s="317"/>
      <c r="AEI41" s="317"/>
      <c r="AEJ41" s="317"/>
      <c r="AEK41" s="156" t="s">
        <v>18</v>
      </c>
      <c r="AEL41" s="157" t="s">
        <v>1</v>
      </c>
      <c r="AEM41" s="156" t="s">
        <v>29</v>
      </c>
      <c r="AEN41" s="318" t="s">
        <v>247</v>
      </c>
      <c r="AEO41" s="317"/>
      <c r="AEP41" s="317"/>
      <c r="AEQ41" s="317"/>
      <c r="AER41" s="317"/>
      <c r="AES41" s="156" t="s">
        <v>18</v>
      </c>
      <c r="AET41" s="157" t="s">
        <v>1</v>
      </c>
      <c r="AEU41" s="156" t="s">
        <v>29</v>
      </c>
      <c r="AEV41" s="318" t="s">
        <v>247</v>
      </c>
      <c r="AEW41" s="317"/>
      <c r="AEX41" s="317"/>
      <c r="AEY41" s="317"/>
      <c r="AEZ41" s="317"/>
      <c r="AFA41" s="156" t="s">
        <v>18</v>
      </c>
      <c r="AFB41" s="157" t="s">
        <v>1</v>
      </c>
      <c r="AFC41" s="156" t="s">
        <v>29</v>
      </c>
      <c r="AFD41" s="318" t="s">
        <v>247</v>
      </c>
      <c r="AFE41" s="317"/>
      <c r="AFF41" s="317"/>
      <c r="AFG41" s="317"/>
      <c r="AFH41" s="317"/>
      <c r="AFI41" s="156" t="s">
        <v>18</v>
      </c>
      <c r="AFJ41" s="157" t="s">
        <v>1</v>
      </c>
      <c r="AFK41" s="156" t="s">
        <v>29</v>
      </c>
      <c r="AFL41" s="318" t="s">
        <v>247</v>
      </c>
      <c r="AFM41" s="317"/>
      <c r="AFN41" s="317"/>
      <c r="AFO41" s="317"/>
      <c r="AFP41" s="317"/>
      <c r="AFQ41" s="156" t="s">
        <v>18</v>
      </c>
      <c r="AFR41" s="157" t="s">
        <v>1</v>
      </c>
      <c r="AFS41" s="156" t="s">
        <v>29</v>
      </c>
      <c r="AFT41" s="318" t="s">
        <v>247</v>
      </c>
      <c r="AFU41" s="317"/>
      <c r="AFV41" s="317"/>
      <c r="AFW41" s="317"/>
      <c r="AFX41" s="317"/>
      <c r="AFY41" s="156" t="s">
        <v>18</v>
      </c>
      <c r="AFZ41" s="157" t="s">
        <v>1</v>
      </c>
      <c r="AGA41" s="156" t="s">
        <v>29</v>
      </c>
      <c r="AGB41" s="318" t="s">
        <v>247</v>
      </c>
      <c r="AGC41" s="317"/>
      <c r="AGD41" s="317"/>
      <c r="AGE41" s="317"/>
      <c r="AGF41" s="317"/>
      <c r="AGG41" s="156" t="s">
        <v>18</v>
      </c>
      <c r="AGH41" s="157" t="s">
        <v>1</v>
      </c>
      <c r="AGI41" s="156" t="s">
        <v>29</v>
      </c>
      <c r="AGJ41" s="318" t="s">
        <v>247</v>
      </c>
      <c r="AGK41" s="317"/>
      <c r="AGL41" s="317"/>
      <c r="AGM41" s="317"/>
      <c r="AGN41" s="317"/>
      <c r="AGO41" s="156" t="s">
        <v>18</v>
      </c>
      <c r="AGP41" s="157" t="s">
        <v>1</v>
      </c>
      <c r="AGQ41" s="156" t="s">
        <v>29</v>
      </c>
      <c r="AGR41" s="318" t="s">
        <v>247</v>
      </c>
      <c r="AGS41" s="317"/>
      <c r="AGT41" s="317"/>
      <c r="AGU41" s="317"/>
      <c r="AGV41" s="317"/>
      <c r="AGW41" s="156" t="s">
        <v>18</v>
      </c>
      <c r="AGX41" s="157" t="s">
        <v>1</v>
      </c>
      <c r="AGY41" s="156" t="s">
        <v>29</v>
      </c>
      <c r="AGZ41" s="318" t="s">
        <v>247</v>
      </c>
      <c r="AHA41" s="317"/>
      <c r="AHB41" s="317"/>
      <c r="AHC41" s="317"/>
      <c r="AHD41" s="317"/>
      <c r="AHE41" s="156" t="s">
        <v>18</v>
      </c>
      <c r="AHF41" s="157" t="s">
        <v>1</v>
      </c>
      <c r="AHG41" s="156" t="s">
        <v>29</v>
      </c>
      <c r="AHH41" s="318" t="s">
        <v>247</v>
      </c>
      <c r="AHI41" s="317"/>
      <c r="AHJ41" s="317"/>
      <c r="AHK41" s="317"/>
      <c r="AHL41" s="317"/>
      <c r="AHM41" s="156" t="s">
        <v>18</v>
      </c>
      <c r="AHN41" s="157" t="s">
        <v>1</v>
      </c>
      <c r="AHO41" s="156" t="s">
        <v>29</v>
      </c>
      <c r="AHP41" s="318" t="s">
        <v>247</v>
      </c>
      <c r="AHQ41" s="317"/>
      <c r="AHR41" s="317"/>
      <c r="AHS41" s="317"/>
      <c r="AHT41" s="317"/>
      <c r="AHU41" s="156" t="s">
        <v>18</v>
      </c>
      <c r="AHV41" s="157" t="s">
        <v>1</v>
      </c>
      <c r="AHW41" s="156" t="s">
        <v>29</v>
      </c>
      <c r="AHX41" s="318" t="s">
        <v>247</v>
      </c>
      <c r="AHY41" s="317"/>
      <c r="AHZ41" s="317"/>
      <c r="AIA41" s="317"/>
      <c r="AIB41" s="317"/>
      <c r="AIC41" s="156" t="s">
        <v>18</v>
      </c>
      <c r="AID41" s="157" t="s">
        <v>1</v>
      </c>
      <c r="AIE41" s="156" t="s">
        <v>29</v>
      </c>
      <c r="AIF41" s="318" t="s">
        <v>247</v>
      </c>
      <c r="AIG41" s="317"/>
      <c r="AIH41" s="317"/>
      <c r="AII41" s="317"/>
      <c r="AIJ41" s="317"/>
      <c r="AIK41" s="156" t="s">
        <v>18</v>
      </c>
      <c r="AIL41" s="157" t="s">
        <v>1</v>
      </c>
      <c r="AIM41" s="156" t="s">
        <v>29</v>
      </c>
      <c r="AIN41" s="318" t="s">
        <v>247</v>
      </c>
      <c r="AIO41" s="317"/>
      <c r="AIP41" s="317"/>
      <c r="AIQ41" s="317"/>
      <c r="AIR41" s="317"/>
      <c r="AIS41" s="156" t="s">
        <v>18</v>
      </c>
      <c r="AIT41" s="157" t="s">
        <v>1</v>
      </c>
      <c r="AIU41" s="156" t="s">
        <v>29</v>
      </c>
      <c r="AIV41" s="318" t="s">
        <v>247</v>
      </c>
      <c r="AIW41" s="317"/>
      <c r="AIX41" s="317"/>
      <c r="AIY41" s="317"/>
      <c r="AIZ41" s="317"/>
      <c r="AJA41" s="156" t="s">
        <v>18</v>
      </c>
      <c r="AJB41" s="157" t="s">
        <v>1</v>
      </c>
      <c r="AJC41" s="156" t="s">
        <v>29</v>
      </c>
      <c r="AJD41" s="318" t="s">
        <v>247</v>
      </c>
      <c r="AJE41" s="317"/>
      <c r="AJF41" s="317"/>
      <c r="AJG41" s="317"/>
      <c r="AJH41" s="317"/>
      <c r="AJI41" s="156" t="s">
        <v>18</v>
      </c>
      <c r="AJJ41" s="157" t="s">
        <v>1</v>
      </c>
      <c r="AJK41" s="156" t="s">
        <v>29</v>
      </c>
      <c r="AJL41" s="318" t="s">
        <v>247</v>
      </c>
      <c r="AJM41" s="317"/>
      <c r="AJN41" s="317"/>
      <c r="AJO41" s="317"/>
      <c r="AJP41" s="317"/>
      <c r="AJQ41" s="156" t="s">
        <v>18</v>
      </c>
      <c r="AJR41" s="157" t="s">
        <v>1</v>
      </c>
      <c r="AJS41" s="156" t="s">
        <v>29</v>
      </c>
      <c r="AJT41" s="318" t="s">
        <v>247</v>
      </c>
      <c r="AJU41" s="317"/>
      <c r="AJV41" s="317"/>
      <c r="AJW41" s="317"/>
      <c r="AJX41" s="317"/>
      <c r="AJY41" s="156" t="s">
        <v>18</v>
      </c>
      <c r="AJZ41" s="157" t="s">
        <v>1</v>
      </c>
      <c r="AKA41" s="156" t="s">
        <v>29</v>
      </c>
      <c r="AKB41" s="318" t="s">
        <v>247</v>
      </c>
      <c r="AKC41" s="317"/>
      <c r="AKD41" s="317"/>
      <c r="AKE41" s="317"/>
      <c r="AKF41" s="317"/>
      <c r="AKG41" s="156" t="s">
        <v>18</v>
      </c>
      <c r="AKH41" s="157" t="s">
        <v>1</v>
      </c>
      <c r="AKI41" s="156" t="s">
        <v>29</v>
      </c>
      <c r="AKJ41" s="318" t="s">
        <v>247</v>
      </c>
      <c r="AKK41" s="317"/>
      <c r="AKL41" s="317"/>
      <c r="AKM41" s="317"/>
      <c r="AKN41" s="317"/>
      <c r="AKO41" s="156" t="s">
        <v>18</v>
      </c>
      <c r="AKP41" s="157" t="s">
        <v>1</v>
      </c>
      <c r="AKQ41" s="156" t="s">
        <v>29</v>
      </c>
      <c r="AKR41" s="318" t="s">
        <v>247</v>
      </c>
      <c r="AKS41" s="317"/>
      <c r="AKT41" s="317"/>
      <c r="AKU41" s="317"/>
      <c r="AKV41" s="317"/>
      <c r="AKW41" s="156" t="s">
        <v>18</v>
      </c>
      <c r="AKX41" s="157" t="s">
        <v>1</v>
      </c>
      <c r="AKY41" s="156" t="s">
        <v>29</v>
      </c>
      <c r="AKZ41" s="318" t="s">
        <v>247</v>
      </c>
      <c r="ALA41" s="317"/>
      <c r="ALB41" s="317"/>
      <c r="ALC41" s="317"/>
      <c r="ALD41" s="317"/>
      <c r="ALE41" s="156" t="s">
        <v>18</v>
      </c>
      <c r="ALF41" s="157" t="s">
        <v>1</v>
      </c>
      <c r="ALG41" s="156" t="s">
        <v>29</v>
      </c>
      <c r="ALH41" s="318" t="s">
        <v>247</v>
      </c>
      <c r="ALI41" s="317"/>
      <c r="ALJ41" s="317"/>
      <c r="ALK41" s="317"/>
      <c r="ALL41" s="317"/>
      <c r="ALM41" s="156" t="s">
        <v>18</v>
      </c>
      <c r="ALN41" s="157" t="s">
        <v>1</v>
      </c>
      <c r="ALO41" s="156" t="s">
        <v>29</v>
      </c>
      <c r="ALP41" s="318" t="s">
        <v>247</v>
      </c>
      <c r="ALQ41" s="317"/>
      <c r="ALR41" s="317"/>
      <c r="ALS41" s="317"/>
      <c r="ALT41" s="317"/>
      <c r="ALU41" s="156" t="s">
        <v>18</v>
      </c>
      <c r="ALV41" s="157" t="s">
        <v>1</v>
      </c>
      <c r="ALW41" s="156" t="s">
        <v>29</v>
      </c>
      <c r="ALX41" s="318" t="s">
        <v>247</v>
      </c>
      <c r="ALY41" s="317"/>
      <c r="ALZ41" s="317"/>
      <c r="AMA41" s="317"/>
      <c r="AMB41" s="317"/>
      <c r="AMC41" s="156" t="s">
        <v>18</v>
      </c>
      <c r="AMD41" s="157" t="s">
        <v>1</v>
      </c>
      <c r="AME41" s="156" t="s">
        <v>29</v>
      </c>
      <c r="AMF41" s="318" t="s">
        <v>247</v>
      </c>
      <c r="AMG41" s="317"/>
      <c r="AMH41" s="317"/>
      <c r="AMI41" s="317"/>
      <c r="AMJ41" s="317"/>
      <c r="AMK41" s="156" t="s">
        <v>18</v>
      </c>
      <c r="AML41" s="157" t="s">
        <v>1</v>
      </c>
      <c r="AMM41" s="156" t="s">
        <v>29</v>
      </c>
      <c r="AMN41" s="318" t="s">
        <v>247</v>
      </c>
      <c r="AMO41" s="317"/>
      <c r="AMP41" s="317"/>
      <c r="AMQ41" s="317"/>
      <c r="AMR41" s="317"/>
      <c r="AMS41" s="156" t="s">
        <v>18</v>
      </c>
      <c r="AMT41" s="157" t="s">
        <v>1</v>
      </c>
      <c r="AMU41" s="156" t="s">
        <v>29</v>
      </c>
      <c r="AMV41" s="318" t="s">
        <v>247</v>
      </c>
      <c r="AMW41" s="317"/>
      <c r="AMX41" s="317"/>
      <c r="AMY41" s="317"/>
      <c r="AMZ41" s="317"/>
      <c r="ANA41" s="156" t="s">
        <v>18</v>
      </c>
      <c r="ANB41" s="157" t="s">
        <v>1</v>
      </c>
      <c r="ANC41" s="156" t="s">
        <v>29</v>
      </c>
      <c r="AND41" s="318" t="s">
        <v>247</v>
      </c>
      <c r="ANE41" s="317"/>
      <c r="ANF41" s="317"/>
      <c r="ANG41" s="317"/>
      <c r="ANH41" s="317"/>
      <c r="ANI41" s="156" t="s">
        <v>18</v>
      </c>
      <c r="ANJ41" s="157" t="s">
        <v>1</v>
      </c>
      <c r="ANK41" s="156" t="s">
        <v>29</v>
      </c>
      <c r="ANL41" s="318" t="s">
        <v>247</v>
      </c>
      <c r="ANM41" s="317"/>
      <c r="ANN41" s="317"/>
      <c r="ANO41" s="317"/>
      <c r="ANP41" s="317"/>
      <c r="ANQ41" s="156" t="s">
        <v>18</v>
      </c>
      <c r="ANR41" s="157" t="s">
        <v>1</v>
      </c>
      <c r="ANS41" s="156" t="s">
        <v>29</v>
      </c>
      <c r="ANT41" s="318" t="s">
        <v>247</v>
      </c>
      <c r="ANU41" s="317"/>
      <c r="ANV41" s="317"/>
      <c r="ANW41" s="317"/>
      <c r="ANX41" s="317"/>
      <c r="ANY41" s="156" t="s">
        <v>18</v>
      </c>
      <c r="ANZ41" s="157" t="s">
        <v>1</v>
      </c>
      <c r="AOA41" s="156" t="s">
        <v>29</v>
      </c>
      <c r="AOB41" s="318" t="s">
        <v>247</v>
      </c>
      <c r="AOC41" s="317"/>
      <c r="AOD41" s="317"/>
      <c r="AOE41" s="317"/>
      <c r="AOF41" s="317"/>
      <c r="AOG41" s="156" t="s">
        <v>18</v>
      </c>
      <c r="AOH41" s="157" t="s">
        <v>1</v>
      </c>
      <c r="AOI41" s="156" t="s">
        <v>29</v>
      </c>
      <c r="AOJ41" s="318" t="s">
        <v>247</v>
      </c>
      <c r="AOK41" s="317"/>
      <c r="AOL41" s="317"/>
      <c r="AOM41" s="317"/>
      <c r="AON41" s="317"/>
      <c r="AOO41" s="156" t="s">
        <v>18</v>
      </c>
      <c r="AOP41" s="157" t="s">
        <v>1</v>
      </c>
      <c r="AOQ41" s="156" t="s">
        <v>29</v>
      </c>
      <c r="AOR41" s="318" t="s">
        <v>247</v>
      </c>
      <c r="AOS41" s="317"/>
      <c r="AOT41" s="317"/>
      <c r="AOU41" s="317"/>
      <c r="AOV41" s="317"/>
      <c r="AOW41" s="156" t="s">
        <v>18</v>
      </c>
      <c r="AOX41" s="157" t="s">
        <v>1</v>
      </c>
      <c r="AOY41" s="156" t="s">
        <v>29</v>
      </c>
      <c r="AOZ41" s="318" t="s">
        <v>247</v>
      </c>
      <c r="APA41" s="317"/>
      <c r="APB41" s="317"/>
      <c r="APC41" s="317"/>
      <c r="APD41" s="317"/>
      <c r="APE41" s="156" t="s">
        <v>18</v>
      </c>
      <c r="APF41" s="157" t="s">
        <v>1</v>
      </c>
      <c r="APG41" s="156" t="s">
        <v>29</v>
      </c>
      <c r="APH41" s="318" t="s">
        <v>247</v>
      </c>
      <c r="API41" s="317"/>
      <c r="APJ41" s="317"/>
      <c r="APK41" s="317"/>
      <c r="APL41" s="317"/>
      <c r="APM41" s="156" t="s">
        <v>18</v>
      </c>
      <c r="APN41" s="157" t="s">
        <v>1</v>
      </c>
      <c r="APO41" s="156" t="s">
        <v>29</v>
      </c>
      <c r="APP41" s="318" t="s">
        <v>247</v>
      </c>
      <c r="APQ41" s="317"/>
      <c r="APR41" s="317"/>
      <c r="APS41" s="317"/>
      <c r="APT41" s="317"/>
      <c r="APU41" s="156" t="s">
        <v>18</v>
      </c>
      <c r="APV41" s="157" t="s">
        <v>1</v>
      </c>
      <c r="APW41" s="156" t="s">
        <v>29</v>
      </c>
      <c r="APX41" s="318" t="s">
        <v>247</v>
      </c>
      <c r="APY41" s="317"/>
      <c r="APZ41" s="317"/>
      <c r="AQA41" s="317"/>
      <c r="AQB41" s="317"/>
      <c r="AQC41" s="156" t="s">
        <v>18</v>
      </c>
      <c r="AQD41" s="157" t="s">
        <v>1</v>
      </c>
      <c r="AQE41" s="156" t="s">
        <v>29</v>
      </c>
      <c r="AQF41" s="318" t="s">
        <v>247</v>
      </c>
      <c r="AQG41" s="317"/>
      <c r="AQH41" s="317"/>
      <c r="AQI41" s="317"/>
      <c r="AQJ41" s="317"/>
      <c r="AQK41" s="156" t="s">
        <v>18</v>
      </c>
      <c r="AQL41" s="157" t="s">
        <v>1</v>
      </c>
      <c r="AQM41" s="156" t="s">
        <v>29</v>
      </c>
      <c r="AQN41" s="318" t="s">
        <v>247</v>
      </c>
      <c r="AQO41" s="317"/>
      <c r="AQP41" s="317"/>
      <c r="AQQ41" s="317"/>
      <c r="AQR41" s="317"/>
      <c r="AQS41" s="156" t="s">
        <v>18</v>
      </c>
      <c r="AQT41" s="157" t="s">
        <v>1</v>
      </c>
      <c r="AQU41" s="156" t="s">
        <v>29</v>
      </c>
      <c r="AQV41" s="318" t="s">
        <v>247</v>
      </c>
      <c r="AQW41" s="317"/>
      <c r="AQX41" s="317"/>
      <c r="AQY41" s="317"/>
      <c r="AQZ41" s="317"/>
      <c r="ARA41" s="156" t="s">
        <v>18</v>
      </c>
      <c r="ARB41" s="157" t="s">
        <v>1</v>
      </c>
      <c r="ARC41" s="156" t="s">
        <v>29</v>
      </c>
      <c r="ARD41" s="318" t="s">
        <v>247</v>
      </c>
      <c r="ARE41" s="317"/>
      <c r="ARF41" s="317"/>
      <c r="ARG41" s="317"/>
      <c r="ARH41" s="317"/>
      <c r="ARI41" s="156" t="s">
        <v>18</v>
      </c>
      <c r="ARJ41" s="157" t="s">
        <v>1</v>
      </c>
      <c r="ARK41" s="156" t="s">
        <v>29</v>
      </c>
      <c r="ARL41" s="318" t="s">
        <v>247</v>
      </c>
      <c r="ARM41" s="317"/>
      <c r="ARN41" s="317"/>
      <c r="ARO41" s="317"/>
      <c r="ARP41" s="317"/>
      <c r="ARQ41" s="156" t="s">
        <v>18</v>
      </c>
      <c r="ARR41" s="157" t="s">
        <v>1</v>
      </c>
      <c r="ARS41" s="156" t="s">
        <v>29</v>
      </c>
      <c r="ART41" s="318" t="s">
        <v>247</v>
      </c>
      <c r="ARU41" s="317"/>
      <c r="ARV41" s="317"/>
      <c r="ARW41" s="317"/>
      <c r="ARX41" s="317"/>
      <c r="ARY41" s="156" t="s">
        <v>18</v>
      </c>
      <c r="ARZ41" s="157" t="s">
        <v>1</v>
      </c>
      <c r="ASA41" s="156" t="s">
        <v>29</v>
      </c>
      <c r="ASB41" s="318" t="s">
        <v>247</v>
      </c>
      <c r="ASC41" s="317"/>
      <c r="ASD41" s="317"/>
      <c r="ASE41" s="317"/>
      <c r="ASF41" s="317"/>
      <c r="ASG41" s="156" t="s">
        <v>18</v>
      </c>
      <c r="ASH41" s="157" t="s">
        <v>1</v>
      </c>
      <c r="ASI41" s="156" t="s">
        <v>29</v>
      </c>
      <c r="ASJ41" s="318" t="s">
        <v>247</v>
      </c>
      <c r="ASK41" s="317"/>
      <c r="ASL41" s="317"/>
      <c r="ASM41" s="317"/>
      <c r="ASN41" s="317"/>
      <c r="ASO41" s="156" t="s">
        <v>18</v>
      </c>
      <c r="ASP41" s="157" t="s">
        <v>1</v>
      </c>
      <c r="ASQ41" s="156" t="s">
        <v>29</v>
      </c>
      <c r="ASR41" s="318" t="s">
        <v>247</v>
      </c>
      <c r="ASS41" s="317"/>
      <c r="AST41" s="317"/>
      <c r="ASU41" s="317"/>
      <c r="ASV41" s="317"/>
      <c r="ASW41" s="156" t="s">
        <v>18</v>
      </c>
      <c r="ASX41" s="157" t="s">
        <v>1</v>
      </c>
      <c r="ASY41" s="156" t="s">
        <v>29</v>
      </c>
      <c r="ASZ41" s="318" t="s">
        <v>247</v>
      </c>
      <c r="ATA41" s="317"/>
      <c r="ATB41" s="317"/>
      <c r="ATC41" s="317"/>
      <c r="ATD41" s="317"/>
      <c r="ATE41" s="156" t="s">
        <v>18</v>
      </c>
      <c r="ATF41" s="157" t="s">
        <v>1</v>
      </c>
      <c r="ATG41" s="156" t="s">
        <v>29</v>
      </c>
      <c r="ATH41" s="318" t="s">
        <v>247</v>
      </c>
      <c r="ATI41" s="317"/>
      <c r="ATJ41" s="317"/>
      <c r="ATK41" s="317"/>
      <c r="ATL41" s="317"/>
      <c r="ATM41" s="156" t="s">
        <v>18</v>
      </c>
      <c r="ATN41" s="157" t="s">
        <v>1</v>
      </c>
      <c r="ATO41" s="156" t="s">
        <v>29</v>
      </c>
      <c r="ATP41" s="318" t="s">
        <v>247</v>
      </c>
      <c r="ATQ41" s="317"/>
      <c r="ATR41" s="317"/>
      <c r="ATS41" s="317"/>
      <c r="ATT41" s="317"/>
      <c r="ATU41" s="156" t="s">
        <v>18</v>
      </c>
      <c r="ATV41" s="157" t="s">
        <v>1</v>
      </c>
      <c r="ATW41" s="156" t="s">
        <v>29</v>
      </c>
      <c r="ATX41" s="318" t="s">
        <v>247</v>
      </c>
      <c r="ATY41" s="317"/>
      <c r="ATZ41" s="317"/>
      <c r="AUA41" s="317"/>
      <c r="AUB41" s="317"/>
      <c r="AUC41" s="156" t="s">
        <v>18</v>
      </c>
      <c r="AUD41" s="157" t="s">
        <v>1</v>
      </c>
      <c r="AUE41" s="156" t="s">
        <v>29</v>
      </c>
      <c r="AUF41" s="318" t="s">
        <v>247</v>
      </c>
      <c r="AUG41" s="317"/>
      <c r="AUH41" s="317"/>
      <c r="AUI41" s="317"/>
      <c r="AUJ41" s="317"/>
      <c r="AUK41" s="156" t="s">
        <v>18</v>
      </c>
      <c r="AUL41" s="157" t="s">
        <v>1</v>
      </c>
      <c r="AUM41" s="156" t="s">
        <v>29</v>
      </c>
      <c r="AUN41" s="318" t="s">
        <v>247</v>
      </c>
      <c r="AUO41" s="317"/>
      <c r="AUP41" s="317"/>
      <c r="AUQ41" s="317"/>
      <c r="AUR41" s="317"/>
      <c r="AUS41" s="156" t="s">
        <v>18</v>
      </c>
      <c r="AUT41" s="157" t="s">
        <v>1</v>
      </c>
      <c r="AUU41" s="156" t="s">
        <v>29</v>
      </c>
      <c r="AUV41" s="318" t="s">
        <v>247</v>
      </c>
      <c r="AUW41" s="317"/>
      <c r="AUX41" s="317"/>
      <c r="AUY41" s="317"/>
      <c r="AUZ41" s="317"/>
      <c r="AVA41" s="156" t="s">
        <v>18</v>
      </c>
      <c r="AVB41" s="157" t="s">
        <v>1</v>
      </c>
      <c r="AVC41" s="156" t="s">
        <v>29</v>
      </c>
      <c r="AVD41" s="318" t="s">
        <v>247</v>
      </c>
      <c r="AVE41" s="317"/>
      <c r="AVF41" s="317"/>
      <c r="AVG41" s="317"/>
      <c r="AVH41" s="317"/>
      <c r="AVI41" s="156" t="s">
        <v>18</v>
      </c>
      <c r="AVJ41" s="157" t="s">
        <v>1</v>
      </c>
      <c r="AVK41" s="156" t="s">
        <v>29</v>
      </c>
      <c r="AVL41" s="318" t="s">
        <v>247</v>
      </c>
      <c r="AVM41" s="317"/>
      <c r="AVN41" s="317"/>
      <c r="AVO41" s="317"/>
      <c r="AVP41" s="317"/>
      <c r="AVQ41" s="156" t="s">
        <v>18</v>
      </c>
      <c r="AVR41" s="157" t="s">
        <v>1</v>
      </c>
      <c r="AVS41" s="156" t="s">
        <v>29</v>
      </c>
      <c r="AVT41" s="318" t="s">
        <v>247</v>
      </c>
      <c r="AVU41" s="317"/>
      <c r="AVV41" s="317"/>
      <c r="AVW41" s="317"/>
      <c r="AVX41" s="317"/>
      <c r="AVY41" s="156" t="s">
        <v>18</v>
      </c>
      <c r="AVZ41" s="157" t="s">
        <v>1</v>
      </c>
      <c r="AWA41" s="156" t="s">
        <v>29</v>
      </c>
      <c r="AWB41" s="318" t="s">
        <v>247</v>
      </c>
      <c r="AWC41" s="317"/>
      <c r="AWD41" s="317"/>
      <c r="AWE41" s="317"/>
      <c r="AWF41" s="317"/>
      <c r="AWG41" s="156" t="s">
        <v>18</v>
      </c>
      <c r="AWH41" s="157" t="s">
        <v>1</v>
      </c>
      <c r="AWI41" s="156" t="s">
        <v>29</v>
      </c>
      <c r="AWJ41" s="318" t="s">
        <v>247</v>
      </c>
      <c r="AWK41" s="317"/>
      <c r="AWL41" s="317"/>
      <c r="AWM41" s="317"/>
      <c r="AWN41" s="317"/>
      <c r="AWO41" s="156" t="s">
        <v>18</v>
      </c>
      <c r="AWP41" s="157" t="s">
        <v>1</v>
      </c>
      <c r="AWQ41" s="156" t="s">
        <v>29</v>
      </c>
      <c r="AWR41" s="318" t="s">
        <v>247</v>
      </c>
      <c r="AWS41" s="317"/>
      <c r="AWT41" s="317"/>
      <c r="AWU41" s="317"/>
      <c r="AWV41" s="317"/>
      <c r="AWW41" s="156" t="s">
        <v>18</v>
      </c>
      <c r="AWX41" s="157" t="s">
        <v>1</v>
      </c>
      <c r="AWY41" s="156" t="s">
        <v>29</v>
      </c>
      <c r="AWZ41" s="318" t="s">
        <v>247</v>
      </c>
      <c r="AXA41" s="317"/>
      <c r="AXB41" s="317"/>
      <c r="AXC41" s="317"/>
      <c r="AXD41" s="317"/>
      <c r="AXE41" s="156" t="s">
        <v>18</v>
      </c>
      <c r="AXF41" s="157" t="s">
        <v>1</v>
      </c>
      <c r="AXG41" s="156" t="s">
        <v>29</v>
      </c>
      <c r="AXH41" s="318" t="s">
        <v>247</v>
      </c>
      <c r="AXI41" s="317"/>
      <c r="AXJ41" s="317"/>
      <c r="AXK41" s="317"/>
      <c r="AXL41" s="317"/>
      <c r="AXM41" s="156" t="s">
        <v>18</v>
      </c>
      <c r="AXN41" s="157" t="s">
        <v>1</v>
      </c>
      <c r="AXO41" s="156" t="s">
        <v>29</v>
      </c>
      <c r="AXP41" s="318" t="s">
        <v>247</v>
      </c>
      <c r="AXQ41" s="317"/>
      <c r="AXR41" s="317"/>
      <c r="AXS41" s="317"/>
      <c r="AXT41" s="317"/>
      <c r="AXU41" s="156" t="s">
        <v>18</v>
      </c>
      <c r="AXV41" s="157" t="s">
        <v>1</v>
      </c>
      <c r="AXW41" s="156" t="s">
        <v>29</v>
      </c>
      <c r="AXX41" s="318" t="s">
        <v>247</v>
      </c>
      <c r="AXY41" s="317"/>
      <c r="AXZ41" s="317"/>
      <c r="AYA41" s="317"/>
      <c r="AYB41" s="317"/>
      <c r="AYC41" s="156" t="s">
        <v>18</v>
      </c>
      <c r="AYD41" s="157" t="s">
        <v>1</v>
      </c>
      <c r="AYE41" s="156" t="s">
        <v>29</v>
      </c>
      <c r="AYF41" s="318" t="s">
        <v>247</v>
      </c>
      <c r="AYG41" s="317"/>
      <c r="AYH41" s="317"/>
      <c r="AYI41" s="317"/>
      <c r="AYJ41" s="317"/>
      <c r="AYK41" s="156" t="s">
        <v>18</v>
      </c>
      <c r="AYL41" s="157" t="s">
        <v>1</v>
      </c>
      <c r="AYM41" s="156" t="s">
        <v>29</v>
      </c>
      <c r="AYN41" s="318" t="s">
        <v>247</v>
      </c>
      <c r="AYO41" s="317"/>
      <c r="AYP41" s="317"/>
      <c r="AYQ41" s="317"/>
      <c r="AYR41" s="317"/>
      <c r="AYS41" s="156" t="s">
        <v>18</v>
      </c>
      <c r="AYT41" s="157" t="s">
        <v>1</v>
      </c>
      <c r="AYU41" s="156" t="s">
        <v>29</v>
      </c>
      <c r="AYV41" s="318" t="s">
        <v>247</v>
      </c>
      <c r="AYW41" s="317"/>
      <c r="AYX41" s="317"/>
      <c r="AYY41" s="317"/>
      <c r="AYZ41" s="317"/>
      <c r="AZA41" s="156" t="s">
        <v>18</v>
      </c>
      <c r="AZB41" s="157" t="s">
        <v>1</v>
      </c>
      <c r="AZC41" s="156" t="s">
        <v>29</v>
      </c>
      <c r="AZD41" s="318" t="s">
        <v>247</v>
      </c>
      <c r="AZE41" s="317"/>
      <c r="AZF41" s="317"/>
      <c r="AZG41" s="317"/>
      <c r="AZH41" s="317"/>
      <c r="AZI41" s="156" t="s">
        <v>18</v>
      </c>
      <c r="AZJ41" s="157" t="s">
        <v>1</v>
      </c>
      <c r="AZK41" s="156" t="s">
        <v>29</v>
      </c>
      <c r="AZL41" s="318" t="s">
        <v>247</v>
      </c>
      <c r="AZM41" s="317"/>
      <c r="AZN41" s="317"/>
      <c r="AZO41" s="317"/>
      <c r="AZP41" s="317"/>
      <c r="AZQ41" s="156" t="s">
        <v>18</v>
      </c>
      <c r="AZR41" s="157" t="s">
        <v>1</v>
      </c>
      <c r="AZS41" s="156" t="s">
        <v>29</v>
      </c>
      <c r="AZT41" s="318" t="s">
        <v>247</v>
      </c>
      <c r="AZU41" s="317"/>
      <c r="AZV41" s="317"/>
      <c r="AZW41" s="317"/>
      <c r="AZX41" s="317"/>
      <c r="AZY41" s="156" t="s">
        <v>18</v>
      </c>
      <c r="AZZ41" s="157" t="s">
        <v>1</v>
      </c>
      <c r="BAA41" s="156" t="s">
        <v>29</v>
      </c>
      <c r="BAB41" s="318" t="s">
        <v>247</v>
      </c>
      <c r="BAC41" s="317"/>
      <c r="BAD41" s="317"/>
      <c r="BAE41" s="317"/>
      <c r="BAF41" s="317"/>
      <c r="BAG41" s="156" t="s">
        <v>18</v>
      </c>
      <c r="BAH41" s="157" t="s">
        <v>1</v>
      </c>
      <c r="BAI41" s="156" t="s">
        <v>29</v>
      </c>
      <c r="BAJ41" s="318" t="s">
        <v>247</v>
      </c>
      <c r="BAK41" s="317"/>
      <c r="BAL41" s="317"/>
      <c r="BAM41" s="317"/>
      <c r="BAN41" s="317"/>
      <c r="BAO41" s="156" t="s">
        <v>18</v>
      </c>
      <c r="BAP41" s="157" t="s">
        <v>1</v>
      </c>
      <c r="BAQ41" s="156" t="s">
        <v>29</v>
      </c>
      <c r="BAR41" s="318" t="s">
        <v>247</v>
      </c>
      <c r="BAS41" s="317"/>
      <c r="BAT41" s="317"/>
      <c r="BAU41" s="317"/>
      <c r="BAV41" s="317"/>
      <c r="BAW41" s="156" t="s">
        <v>18</v>
      </c>
      <c r="BAX41" s="157" t="s">
        <v>1</v>
      </c>
      <c r="BAY41" s="156" t="s">
        <v>29</v>
      </c>
      <c r="BAZ41" s="318" t="s">
        <v>247</v>
      </c>
      <c r="BBA41" s="317"/>
      <c r="BBB41" s="317"/>
      <c r="BBC41" s="317"/>
      <c r="BBD41" s="317"/>
      <c r="BBE41" s="156" t="s">
        <v>18</v>
      </c>
      <c r="BBF41" s="157" t="s">
        <v>1</v>
      </c>
      <c r="BBG41" s="156" t="s">
        <v>29</v>
      </c>
      <c r="BBH41" s="318" t="s">
        <v>247</v>
      </c>
      <c r="BBI41" s="317"/>
      <c r="BBJ41" s="317"/>
      <c r="BBK41" s="317"/>
      <c r="BBL41" s="317"/>
      <c r="BBM41" s="156" t="s">
        <v>18</v>
      </c>
      <c r="BBN41" s="157" t="s">
        <v>1</v>
      </c>
      <c r="BBO41" s="156" t="s">
        <v>29</v>
      </c>
      <c r="BBP41" s="318" t="s">
        <v>247</v>
      </c>
      <c r="BBQ41" s="317"/>
      <c r="BBR41" s="317"/>
      <c r="BBS41" s="317"/>
      <c r="BBT41" s="317"/>
      <c r="BBU41" s="156" t="s">
        <v>18</v>
      </c>
      <c r="BBV41" s="157" t="s">
        <v>1</v>
      </c>
      <c r="BBW41" s="156" t="s">
        <v>29</v>
      </c>
      <c r="BBX41" s="318" t="s">
        <v>247</v>
      </c>
      <c r="BBY41" s="317"/>
      <c r="BBZ41" s="317"/>
      <c r="BCA41" s="317"/>
      <c r="BCB41" s="317"/>
      <c r="BCC41" s="156" t="s">
        <v>18</v>
      </c>
      <c r="BCD41" s="157" t="s">
        <v>1</v>
      </c>
      <c r="BCE41" s="156" t="s">
        <v>29</v>
      </c>
      <c r="BCF41" s="318" t="s">
        <v>247</v>
      </c>
      <c r="BCG41" s="317"/>
      <c r="BCH41" s="317"/>
      <c r="BCI41" s="317"/>
      <c r="BCJ41" s="317"/>
      <c r="BCK41" s="156" t="s">
        <v>18</v>
      </c>
      <c r="BCL41" s="157" t="s">
        <v>1</v>
      </c>
      <c r="BCM41" s="156" t="s">
        <v>29</v>
      </c>
      <c r="BCN41" s="318" t="s">
        <v>247</v>
      </c>
      <c r="BCO41" s="317"/>
      <c r="BCP41" s="317"/>
      <c r="BCQ41" s="317"/>
      <c r="BCR41" s="317"/>
      <c r="BCS41" s="156" t="s">
        <v>18</v>
      </c>
      <c r="BCT41" s="157" t="s">
        <v>1</v>
      </c>
      <c r="BCU41" s="156" t="s">
        <v>29</v>
      </c>
      <c r="BCV41" s="318" t="s">
        <v>247</v>
      </c>
      <c r="BCW41" s="317"/>
      <c r="BCX41" s="317"/>
      <c r="BCY41" s="317"/>
      <c r="BCZ41" s="317"/>
      <c r="BDA41" s="156" t="s">
        <v>18</v>
      </c>
      <c r="BDB41" s="157" t="s">
        <v>1</v>
      </c>
      <c r="BDC41" s="156" t="s">
        <v>29</v>
      </c>
      <c r="BDD41" s="318" t="s">
        <v>247</v>
      </c>
      <c r="BDE41" s="317"/>
      <c r="BDF41" s="317"/>
      <c r="BDG41" s="317"/>
      <c r="BDH41" s="317"/>
      <c r="BDI41" s="156" t="s">
        <v>18</v>
      </c>
      <c r="BDJ41" s="157" t="s">
        <v>1</v>
      </c>
      <c r="BDK41" s="156" t="s">
        <v>29</v>
      </c>
      <c r="BDL41" s="318" t="s">
        <v>247</v>
      </c>
      <c r="BDM41" s="317"/>
      <c r="BDN41" s="317"/>
      <c r="BDO41" s="317"/>
      <c r="BDP41" s="317"/>
      <c r="BDQ41" s="156" t="s">
        <v>18</v>
      </c>
      <c r="BDR41" s="157" t="s">
        <v>1</v>
      </c>
      <c r="BDS41" s="156" t="s">
        <v>29</v>
      </c>
      <c r="BDT41" s="318" t="s">
        <v>247</v>
      </c>
      <c r="BDU41" s="317"/>
      <c r="BDV41" s="317"/>
      <c r="BDW41" s="317"/>
      <c r="BDX41" s="317"/>
      <c r="BDY41" s="156" t="s">
        <v>18</v>
      </c>
      <c r="BDZ41" s="157" t="s">
        <v>1</v>
      </c>
      <c r="BEA41" s="156" t="s">
        <v>29</v>
      </c>
      <c r="BEB41" s="318" t="s">
        <v>247</v>
      </c>
      <c r="BEC41" s="317"/>
      <c r="BED41" s="317"/>
      <c r="BEE41" s="317"/>
      <c r="BEF41" s="317"/>
      <c r="BEG41" s="156" t="s">
        <v>18</v>
      </c>
      <c r="BEH41" s="157" t="s">
        <v>1</v>
      </c>
      <c r="BEI41" s="156" t="s">
        <v>29</v>
      </c>
      <c r="BEJ41" s="318" t="s">
        <v>247</v>
      </c>
      <c r="BEK41" s="317"/>
      <c r="BEL41" s="317"/>
      <c r="BEM41" s="317"/>
      <c r="BEN41" s="317"/>
      <c r="BEO41" s="156" t="s">
        <v>18</v>
      </c>
      <c r="BEP41" s="157" t="s">
        <v>1</v>
      </c>
      <c r="BEQ41" s="156" t="s">
        <v>29</v>
      </c>
      <c r="BER41" s="318" t="s">
        <v>247</v>
      </c>
      <c r="BES41" s="317"/>
      <c r="BET41" s="317"/>
      <c r="BEU41" s="317"/>
      <c r="BEV41" s="317"/>
      <c r="BEW41" s="156" t="s">
        <v>18</v>
      </c>
      <c r="BEX41" s="157" t="s">
        <v>1</v>
      </c>
      <c r="BEY41" s="156" t="s">
        <v>29</v>
      </c>
      <c r="BEZ41" s="318" t="s">
        <v>247</v>
      </c>
      <c r="BFA41" s="317"/>
      <c r="BFB41" s="317"/>
      <c r="BFC41" s="317"/>
      <c r="BFD41" s="317"/>
      <c r="BFE41" s="156" t="s">
        <v>18</v>
      </c>
      <c r="BFF41" s="157" t="s">
        <v>1</v>
      </c>
      <c r="BFG41" s="156" t="s">
        <v>29</v>
      </c>
      <c r="BFH41" s="318" t="s">
        <v>247</v>
      </c>
      <c r="BFI41" s="317"/>
      <c r="BFJ41" s="317"/>
      <c r="BFK41" s="317"/>
      <c r="BFL41" s="317"/>
      <c r="BFM41" s="156" t="s">
        <v>18</v>
      </c>
      <c r="BFN41" s="157" t="s">
        <v>1</v>
      </c>
      <c r="BFO41" s="156" t="s">
        <v>29</v>
      </c>
      <c r="BFP41" s="318" t="s">
        <v>247</v>
      </c>
      <c r="BFQ41" s="317"/>
      <c r="BFR41" s="317"/>
      <c r="BFS41" s="317"/>
      <c r="BFT41" s="317"/>
      <c r="BFU41" s="156" t="s">
        <v>18</v>
      </c>
      <c r="BFV41" s="157" t="s">
        <v>1</v>
      </c>
      <c r="BFW41" s="156" t="s">
        <v>29</v>
      </c>
      <c r="BFX41" s="318" t="s">
        <v>247</v>
      </c>
      <c r="BFY41" s="317"/>
      <c r="BFZ41" s="317"/>
      <c r="BGA41" s="317"/>
      <c r="BGB41" s="317"/>
      <c r="BGC41" s="156" t="s">
        <v>18</v>
      </c>
      <c r="BGD41" s="157" t="s">
        <v>1</v>
      </c>
      <c r="BGE41" s="156" t="s">
        <v>29</v>
      </c>
      <c r="BGF41" s="318" t="s">
        <v>247</v>
      </c>
      <c r="BGG41" s="317"/>
      <c r="BGH41" s="317"/>
      <c r="BGI41" s="317"/>
      <c r="BGJ41" s="317"/>
      <c r="BGK41" s="156" t="s">
        <v>18</v>
      </c>
      <c r="BGL41" s="157" t="s">
        <v>1</v>
      </c>
      <c r="BGM41" s="156" t="s">
        <v>29</v>
      </c>
      <c r="BGN41" s="318" t="s">
        <v>247</v>
      </c>
      <c r="BGO41" s="317"/>
      <c r="BGP41" s="317"/>
      <c r="BGQ41" s="317"/>
      <c r="BGR41" s="317"/>
      <c r="BGS41" s="156" t="s">
        <v>18</v>
      </c>
      <c r="BGT41" s="157" t="s">
        <v>1</v>
      </c>
      <c r="BGU41" s="156" t="s">
        <v>29</v>
      </c>
      <c r="BGV41" s="318" t="s">
        <v>247</v>
      </c>
      <c r="BGW41" s="317"/>
      <c r="BGX41" s="317"/>
      <c r="BGY41" s="317"/>
      <c r="BGZ41" s="317"/>
      <c r="BHA41" s="156" t="s">
        <v>18</v>
      </c>
      <c r="BHB41" s="157" t="s">
        <v>1</v>
      </c>
      <c r="BHC41" s="156" t="s">
        <v>29</v>
      </c>
      <c r="BHD41" s="318" t="s">
        <v>247</v>
      </c>
      <c r="BHE41" s="317"/>
      <c r="BHF41" s="317"/>
      <c r="BHG41" s="317"/>
      <c r="BHH41" s="317"/>
      <c r="BHI41" s="156" t="s">
        <v>18</v>
      </c>
      <c r="BHJ41" s="157" t="s">
        <v>1</v>
      </c>
      <c r="BHK41" s="156" t="s">
        <v>29</v>
      </c>
      <c r="BHL41" s="318" t="s">
        <v>247</v>
      </c>
      <c r="BHM41" s="317"/>
      <c r="BHN41" s="317"/>
      <c r="BHO41" s="317"/>
      <c r="BHP41" s="317"/>
      <c r="BHQ41" s="156" t="s">
        <v>18</v>
      </c>
      <c r="BHR41" s="157" t="s">
        <v>1</v>
      </c>
      <c r="BHS41" s="156" t="s">
        <v>29</v>
      </c>
      <c r="BHT41" s="318" t="s">
        <v>247</v>
      </c>
      <c r="BHU41" s="317"/>
      <c r="BHV41" s="317"/>
      <c r="BHW41" s="317"/>
      <c r="BHX41" s="317"/>
      <c r="BHY41" s="156" t="s">
        <v>18</v>
      </c>
      <c r="BHZ41" s="157" t="s">
        <v>1</v>
      </c>
      <c r="BIA41" s="156" t="s">
        <v>29</v>
      </c>
      <c r="BIB41" s="318" t="s">
        <v>247</v>
      </c>
      <c r="BIC41" s="317"/>
      <c r="BID41" s="317"/>
      <c r="BIE41" s="317"/>
      <c r="BIF41" s="317"/>
      <c r="BIG41" s="156" t="s">
        <v>18</v>
      </c>
      <c r="BIH41" s="157" t="s">
        <v>1</v>
      </c>
      <c r="BII41" s="156" t="s">
        <v>29</v>
      </c>
      <c r="BIJ41" s="318" t="s">
        <v>247</v>
      </c>
      <c r="BIK41" s="317"/>
      <c r="BIL41" s="317"/>
      <c r="BIM41" s="317"/>
      <c r="BIN41" s="317"/>
      <c r="BIO41" s="156" t="s">
        <v>18</v>
      </c>
      <c r="BIP41" s="157" t="s">
        <v>1</v>
      </c>
      <c r="BIQ41" s="156" t="s">
        <v>29</v>
      </c>
      <c r="BIR41" s="318" t="s">
        <v>247</v>
      </c>
      <c r="BIS41" s="317"/>
      <c r="BIT41" s="317"/>
      <c r="BIU41" s="317"/>
      <c r="BIV41" s="317"/>
      <c r="BIW41" s="156" t="s">
        <v>18</v>
      </c>
      <c r="BIX41" s="157" t="s">
        <v>1</v>
      </c>
      <c r="BIY41" s="156" t="s">
        <v>29</v>
      </c>
      <c r="BIZ41" s="318" t="s">
        <v>247</v>
      </c>
      <c r="BJA41" s="317"/>
      <c r="BJB41" s="317"/>
      <c r="BJC41" s="317"/>
      <c r="BJD41" s="317"/>
      <c r="BJE41" s="156" t="s">
        <v>18</v>
      </c>
      <c r="BJF41" s="157" t="s">
        <v>1</v>
      </c>
      <c r="BJG41" s="156" t="s">
        <v>29</v>
      </c>
      <c r="BJH41" s="318" t="s">
        <v>247</v>
      </c>
      <c r="BJI41" s="317"/>
      <c r="BJJ41" s="317"/>
      <c r="BJK41" s="317"/>
      <c r="BJL41" s="317"/>
      <c r="BJM41" s="156" t="s">
        <v>18</v>
      </c>
      <c r="BJN41" s="157" t="s">
        <v>1</v>
      </c>
      <c r="BJO41" s="156" t="s">
        <v>29</v>
      </c>
      <c r="BJP41" s="318" t="s">
        <v>247</v>
      </c>
      <c r="BJQ41" s="317"/>
      <c r="BJR41" s="317"/>
      <c r="BJS41" s="317"/>
      <c r="BJT41" s="317"/>
      <c r="BJU41" s="156" t="s">
        <v>18</v>
      </c>
      <c r="BJV41" s="157" t="s">
        <v>1</v>
      </c>
      <c r="BJW41" s="156" t="s">
        <v>29</v>
      </c>
      <c r="BJX41" s="318" t="s">
        <v>247</v>
      </c>
      <c r="BJY41" s="317"/>
      <c r="BJZ41" s="317"/>
      <c r="BKA41" s="317"/>
      <c r="BKB41" s="317"/>
      <c r="BKC41" s="156" t="s">
        <v>18</v>
      </c>
      <c r="BKD41" s="157" t="s">
        <v>1</v>
      </c>
      <c r="BKE41" s="156" t="s">
        <v>29</v>
      </c>
      <c r="BKF41" s="318" t="s">
        <v>247</v>
      </c>
      <c r="BKG41" s="317"/>
      <c r="BKH41" s="317"/>
      <c r="BKI41" s="317"/>
      <c r="BKJ41" s="317"/>
      <c r="BKK41" s="156" t="s">
        <v>18</v>
      </c>
      <c r="BKL41" s="157" t="s">
        <v>1</v>
      </c>
      <c r="BKM41" s="156" t="s">
        <v>29</v>
      </c>
      <c r="BKN41" s="318" t="s">
        <v>247</v>
      </c>
      <c r="BKO41" s="317"/>
      <c r="BKP41" s="317"/>
      <c r="BKQ41" s="317"/>
      <c r="BKR41" s="317"/>
      <c r="BKS41" s="156" t="s">
        <v>18</v>
      </c>
      <c r="BKT41" s="157" t="s">
        <v>1</v>
      </c>
      <c r="BKU41" s="156" t="s">
        <v>29</v>
      </c>
      <c r="BKV41" s="318" t="s">
        <v>247</v>
      </c>
      <c r="BKW41" s="317"/>
      <c r="BKX41" s="317"/>
      <c r="BKY41" s="317"/>
      <c r="BKZ41" s="317"/>
      <c r="BLA41" s="156" t="s">
        <v>18</v>
      </c>
      <c r="BLB41" s="157" t="s">
        <v>1</v>
      </c>
      <c r="BLC41" s="156" t="s">
        <v>29</v>
      </c>
      <c r="BLD41" s="318" t="s">
        <v>247</v>
      </c>
      <c r="BLE41" s="317"/>
      <c r="BLF41" s="317"/>
      <c r="BLG41" s="317"/>
      <c r="BLH41" s="317"/>
      <c r="BLI41" s="156" t="s">
        <v>18</v>
      </c>
      <c r="BLJ41" s="157" t="s">
        <v>1</v>
      </c>
      <c r="BLK41" s="156" t="s">
        <v>29</v>
      </c>
      <c r="BLL41" s="318" t="s">
        <v>247</v>
      </c>
      <c r="BLM41" s="317"/>
      <c r="BLN41" s="317"/>
      <c r="BLO41" s="317"/>
      <c r="BLP41" s="317"/>
      <c r="BLQ41" s="156" t="s">
        <v>18</v>
      </c>
      <c r="BLR41" s="157" t="s">
        <v>1</v>
      </c>
      <c r="BLS41" s="156" t="s">
        <v>29</v>
      </c>
      <c r="BLT41" s="318" t="s">
        <v>247</v>
      </c>
      <c r="BLU41" s="317"/>
      <c r="BLV41" s="317"/>
      <c r="BLW41" s="317"/>
      <c r="BLX41" s="317"/>
      <c r="BLY41" s="156" t="s">
        <v>18</v>
      </c>
      <c r="BLZ41" s="157" t="s">
        <v>1</v>
      </c>
      <c r="BMA41" s="156" t="s">
        <v>29</v>
      </c>
      <c r="BMB41" s="318" t="s">
        <v>247</v>
      </c>
      <c r="BMC41" s="317"/>
      <c r="BMD41" s="317"/>
      <c r="BME41" s="317"/>
      <c r="BMF41" s="317"/>
      <c r="BMG41" s="156" t="s">
        <v>18</v>
      </c>
      <c r="BMH41" s="157" t="s">
        <v>1</v>
      </c>
      <c r="BMI41" s="156" t="s">
        <v>29</v>
      </c>
      <c r="BMJ41" s="318" t="s">
        <v>247</v>
      </c>
      <c r="BMK41" s="317"/>
      <c r="BML41" s="317"/>
      <c r="BMM41" s="317"/>
      <c r="BMN41" s="317"/>
      <c r="BMO41" s="156" t="s">
        <v>18</v>
      </c>
      <c r="BMP41" s="157" t="s">
        <v>1</v>
      </c>
      <c r="BMQ41" s="156" t="s">
        <v>29</v>
      </c>
      <c r="BMR41" s="318" t="s">
        <v>247</v>
      </c>
      <c r="BMS41" s="317"/>
      <c r="BMT41" s="317"/>
      <c r="BMU41" s="317"/>
      <c r="BMV41" s="317"/>
      <c r="BMW41" s="156" t="s">
        <v>18</v>
      </c>
      <c r="BMX41" s="157" t="s">
        <v>1</v>
      </c>
      <c r="BMY41" s="156" t="s">
        <v>29</v>
      </c>
      <c r="BMZ41" s="318" t="s">
        <v>247</v>
      </c>
      <c r="BNA41" s="317"/>
      <c r="BNB41" s="317"/>
      <c r="BNC41" s="317"/>
      <c r="BND41" s="317"/>
      <c r="BNE41" s="156" t="s">
        <v>18</v>
      </c>
      <c r="BNF41" s="157" t="s">
        <v>1</v>
      </c>
      <c r="BNG41" s="156" t="s">
        <v>29</v>
      </c>
      <c r="BNH41" s="318" t="s">
        <v>247</v>
      </c>
      <c r="BNI41" s="317"/>
      <c r="BNJ41" s="317"/>
      <c r="BNK41" s="317"/>
      <c r="BNL41" s="317"/>
      <c r="BNM41" s="156" t="s">
        <v>18</v>
      </c>
      <c r="BNN41" s="157" t="s">
        <v>1</v>
      </c>
      <c r="BNO41" s="156" t="s">
        <v>29</v>
      </c>
      <c r="BNP41" s="318" t="s">
        <v>247</v>
      </c>
      <c r="BNQ41" s="317"/>
      <c r="BNR41" s="317"/>
      <c r="BNS41" s="317"/>
      <c r="BNT41" s="317"/>
      <c r="BNU41" s="156" t="s">
        <v>18</v>
      </c>
      <c r="BNV41" s="157" t="s">
        <v>1</v>
      </c>
      <c r="BNW41" s="156" t="s">
        <v>29</v>
      </c>
      <c r="BNX41" s="318" t="s">
        <v>247</v>
      </c>
      <c r="BNY41" s="317"/>
      <c r="BNZ41" s="317"/>
      <c r="BOA41" s="317"/>
      <c r="BOB41" s="317"/>
      <c r="BOC41" s="156" t="s">
        <v>18</v>
      </c>
      <c r="BOD41" s="157" t="s">
        <v>1</v>
      </c>
      <c r="BOE41" s="156" t="s">
        <v>29</v>
      </c>
      <c r="BOF41" s="318" t="s">
        <v>247</v>
      </c>
      <c r="BOG41" s="317"/>
      <c r="BOH41" s="317"/>
      <c r="BOI41" s="317"/>
      <c r="BOJ41" s="317"/>
      <c r="BOK41" s="156" t="s">
        <v>18</v>
      </c>
      <c r="BOL41" s="157" t="s">
        <v>1</v>
      </c>
      <c r="BOM41" s="156" t="s">
        <v>29</v>
      </c>
      <c r="BON41" s="318" t="s">
        <v>247</v>
      </c>
      <c r="BOO41" s="317"/>
      <c r="BOP41" s="317"/>
      <c r="BOQ41" s="317"/>
      <c r="BOR41" s="317"/>
      <c r="BOS41" s="156" t="s">
        <v>18</v>
      </c>
      <c r="BOT41" s="157" t="s">
        <v>1</v>
      </c>
      <c r="BOU41" s="156" t="s">
        <v>29</v>
      </c>
      <c r="BOV41" s="318" t="s">
        <v>247</v>
      </c>
      <c r="BOW41" s="317"/>
      <c r="BOX41" s="317"/>
      <c r="BOY41" s="317"/>
      <c r="BOZ41" s="317"/>
      <c r="BPA41" s="156" t="s">
        <v>18</v>
      </c>
      <c r="BPB41" s="157" t="s">
        <v>1</v>
      </c>
      <c r="BPC41" s="156" t="s">
        <v>29</v>
      </c>
      <c r="BPD41" s="318" t="s">
        <v>247</v>
      </c>
      <c r="BPE41" s="317"/>
      <c r="BPF41" s="317"/>
      <c r="BPG41" s="317"/>
      <c r="BPH41" s="317"/>
      <c r="BPI41" s="156" t="s">
        <v>18</v>
      </c>
      <c r="BPJ41" s="157" t="s">
        <v>1</v>
      </c>
      <c r="BPK41" s="156" t="s">
        <v>29</v>
      </c>
      <c r="BPL41" s="318" t="s">
        <v>247</v>
      </c>
      <c r="BPM41" s="317"/>
      <c r="BPN41" s="317"/>
      <c r="BPO41" s="317"/>
      <c r="BPP41" s="317"/>
      <c r="BPQ41" s="156" t="s">
        <v>18</v>
      </c>
      <c r="BPR41" s="157" t="s">
        <v>1</v>
      </c>
      <c r="BPS41" s="156" t="s">
        <v>29</v>
      </c>
      <c r="BPT41" s="318" t="s">
        <v>247</v>
      </c>
      <c r="BPU41" s="317"/>
      <c r="BPV41" s="317"/>
      <c r="BPW41" s="317"/>
      <c r="BPX41" s="317"/>
      <c r="BPY41" s="156" t="s">
        <v>18</v>
      </c>
      <c r="BPZ41" s="157" t="s">
        <v>1</v>
      </c>
      <c r="BQA41" s="156" t="s">
        <v>29</v>
      </c>
      <c r="BQB41" s="318" t="s">
        <v>247</v>
      </c>
      <c r="BQC41" s="317"/>
      <c r="BQD41" s="317"/>
      <c r="BQE41" s="317"/>
      <c r="BQF41" s="317"/>
      <c r="BQG41" s="156" t="s">
        <v>18</v>
      </c>
      <c r="BQH41" s="157" t="s">
        <v>1</v>
      </c>
      <c r="BQI41" s="156" t="s">
        <v>29</v>
      </c>
      <c r="BQJ41" s="318" t="s">
        <v>247</v>
      </c>
      <c r="BQK41" s="317"/>
      <c r="BQL41" s="317"/>
      <c r="BQM41" s="317"/>
      <c r="BQN41" s="317"/>
      <c r="BQO41" s="156" t="s">
        <v>18</v>
      </c>
      <c r="BQP41" s="157" t="s">
        <v>1</v>
      </c>
      <c r="BQQ41" s="156" t="s">
        <v>29</v>
      </c>
      <c r="BQR41" s="318" t="s">
        <v>247</v>
      </c>
      <c r="BQS41" s="317"/>
      <c r="BQT41" s="317"/>
      <c r="BQU41" s="317"/>
      <c r="BQV41" s="317"/>
      <c r="BQW41" s="156" t="s">
        <v>18</v>
      </c>
      <c r="BQX41" s="157" t="s">
        <v>1</v>
      </c>
      <c r="BQY41" s="156" t="s">
        <v>29</v>
      </c>
      <c r="BQZ41" s="318" t="s">
        <v>247</v>
      </c>
      <c r="BRA41" s="317"/>
      <c r="BRB41" s="317"/>
      <c r="BRC41" s="317"/>
      <c r="BRD41" s="317"/>
      <c r="BRE41" s="156" t="s">
        <v>18</v>
      </c>
      <c r="BRF41" s="157" t="s">
        <v>1</v>
      </c>
      <c r="BRG41" s="156" t="s">
        <v>29</v>
      </c>
      <c r="BRH41" s="318" t="s">
        <v>247</v>
      </c>
      <c r="BRI41" s="317"/>
      <c r="BRJ41" s="317"/>
      <c r="BRK41" s="317"/>
      <c r="BRL41" s="317"/>
      <c r="BRM41" s="156" t="s">
        <v>18</v>
      </c>
      <c r="BRN41" s="157" t="s">
        <v>1</v>
      </c>
      <c r="BRO41" s="156" t="s">
        <v>29</v>
      </c>
      <c r="BRP41" s="318" t="s">
        <v>247</v>
      </c>
      <c r="BRQ41" s="317"/>
      <c r="BRR41" s="317"/>
      <c r="BRS41" s="317"/>
      <c r="BRT41" s="317"/>
      <c r="BRU41" s="156" t="s">
        <v>18</v>
      </c>
      <c r="BRV41" s="157" t="s">
        <v>1</v>
      </c>
      <c r="BRW41" s="156" t="s">
        <v>29</v>
      </c>
      <c r="BRX41" s="318" t="s">
        <v>247</v>
      </c>
      <c r="BRY41" s="317"/>
      <c r="BRZ41" s="317"/>
      <c r="BSA41" s="317"/>
      <c r="BSB41" s="317"/>
      <c r="BSC41" s="156" t="s">
        <v>18</v>
      </c>
      <c r="BSD41" s="157" t="s">
        <v>1</v>
      </c>
      <c r="BSE41" s="156" t="s">
        <v>29</v>
      </c>
      <c r="BSF41" s="318" t="s">
        <v>247</v>
      </c>
      <c r="BSG41" s="317"/>
      <c r="BSH41" s="317"/>
      <c r="BSI41" s="317"/>
      <c r="BSJ41" s="317"/>
      <c r="BSK41" s="156" t="s">
        <v>18</v>
      </c>
      <c r="BSL41" s="157" t="s">
        <v>1</v>
      </c>
      <c r="BSM41" s="156" t="s">
        <v>29</v>
      </c>
      <c r="BSN41" s="318" t="s">
        <v>247</v>
      </c>
      <c r="BSO41" s="317"/>
      <c r="BSP41" s="317"/>
      <c r="BSQ41" s="317"/>
      <c r="BSR41" s="317"/>
      <c r="BSS41" s="156" t="s">
        <v>18</v>
      </c>
      <c r="BST41" s="157" t="s">
        <v>1</v>
      </c>
      <c r="BSU41" s="156" t="s">
        <v>29</v>
      </c>
      <c r="BSV41" s="318" t="s">
        <v>247</v>
      </c>
      <c r="BSW41" s="317"/>
      <c r="BSX41" s="317"/>
      <c r="BSY41" s="317"/>
      <c r="BSZ41" s="317"/>
      <c r="BTA41" s="156" t="s">
        <v>18</v>
      </c>
      <c r="BTB41" s="157" t="s">
        <v>1</v>
      </c>
      <c r="BTC41" s="156" t="s">
        <v>29</v>
      </c>
      <c r="BTD41" s="318" t="s">
        <v>247</v>
      </c>
      <c r="BTE41" s="317"/>
      <c r="BTF41" s="317"/>
      <c r="BTG41" s="317"/>
      <c r="BTH41" s="317"/>
      <c r="BTI41" s="156" t="s">
        <v>18</v>
      </c>
      <c r="BTJ41" s="157" t="s">
        <v>1</v>
      </c>
      <c r="BTK41" s="156" t="s">
        <v>29</v>
      </c>
      <c r="BTL41" s="318" t="s">
        <v>247</v>
      </c>
      <c r="BTM41" s="317"/>
      <c r="BTN41" s="317"/>
      <c r="BTO41" s="317"/>
      <c r="BTP41" s="317"/>
      <c r="BTQ41" s="156" t="s">
        <v>18</v>
      </c>
      <c r="BTR41" s="157" t="s">
        <v>1</v>
      </c>
      <c r="BTS41" s="156" t="s">
        <v>29</v>
      </c>
      <c r="BTT41" s="318" t="s">
        <v>247</v>
      </c>
      <c r="BTU41" s="317"/>
      <c r="BTV41" s="317"/>
      <c r="BTW41" s="317"/>
      <c r="BTX41" s="317"/>
      <c r="BTY41" s="156" t="s">
        <v>18</v>
      </c>
      <c r="BTZ41" s="157" t="s">
        <v>1</v>
      </c>
      <c r="BUA41" s="156" t="s">
        <v>29</v>
      </c>
      <c r="BUB41" s="318" t="s">
        <v>247</v>
      </c>
      <c r="BUC41" s="317"/>
      <c r="BUD41" s="317"/>
      <c r="BUE41" s="317"/>
      <c r="BUF41" s="317"/>
      <c r="BUG41" s="156" t="s">
        <v>18</v>
      </c>
      <c r="BUH41" s="157" t="s">
        <v>1</v>
      </c>
      <c r="BUI41" s="156" t="s">
        <v>29</v>
      </c>
      <c r="BUJ41" s="318" t="s">
        <v>247</v>
      </c>
      <c r="BUK41" s="317"/>
      <c r="BUL41" s="317"/>
      <c r="BUM41" s="317"/>
      <c r="BUN41" s="317"/>
      <c r="BUO41" s="156" t="s">
        <v>18</v>
      </c>
      <c r="BUP41" s="157" t="s">
        <v>1</v>
      </c>
      <c r="BUQ41" s="156" t="s">
        <v>29</v>
      </c>
      <c r="BUR41" s="318" t="s">
        <v>247</v>
      </c>
      <c r="BUS41" s="317"/>
      <c r="BUT41" s="317"/>
      <c r="BUU41" s="317"/>
      <c r="BUV41" s="317"/>
      <c r="BUW41" s="156" t="s">
        <v>18</v>
      </c>
      <c r="BUX41" s="157" t="s">
        <v>1</v>
      </c>
      <c r="BUY41" s="156" t="s">
        <v>29</v>
      </c>
      <c r="BUZ41" s="318" t="s">
        <v>247</v>
      </c>
      <c r="BVA41" s="317"/>
      <c r="BVB41" s="317"/>
      <c r="BVC41" s="317"/>
      <c r="BVD41" s="317"/>
      <c r="BVE41" s="156" t="s">
        <v>18</v>
      </c>
      <c r="BVF41" s="157" t="s">
        <v>1</v>
      </c>
      <c r="BVG41" s="156" t="s">
        <v>29</v>
      </c>
      <c r="BVH41" s="318" t="s">
        <v>247</v>
      </c>
      <c r="BVI41" s="317"/>
      <c r="BVJ41" s="317"/>
      <c r="BVK41" s="317"/>
      <c r="BVL41" s="317"/>
      <c r="BVM41" s="156" t="s">
        <v>18</v>
      </c>
      <c r="BVN41" s="157" t="s">
        <v>1</v>
      </c>
      <c r="BVO41" s="156" t="s">
        <v>29</v>
      </c>
      <c r="BVP41" s="318" t="s">
        <v>247</v>
      </c>
      <c r="BVQ41" s="317"/>
      <c r="BVR41" s="317"/>
      <c r="BVS41" s="317"/>
      <c r="BVT41" s="317"/>
      <c r="BVU41" s="156" t="s">
        <v>18</v>
      </c>
      <c r="BVV41" s="157" t="s">
        <v>1</v>
      </c>
      <c r="BVW41" s="156" t="s">
        <v>29</v>
      </c>
      <c r="BVX41" s="318" t="s">
        <v>247</v>
      </c>
      <c r="BVY41" s="317"/>
      <c r="BVZ41" s="317"/>
      <c r="BWA41" s="317"/>
      <c r="BWB41" s="317"/>
      <c r="BWC41" s="156" t="s">
        <v>18</v>
      </c>
      <c r="BWD41" s="157" t="s">
        <v>1</v>
      </c>
      <c r="BWE41" s="156" t="s">
        <v>29</v>
      </c>
      <c r="BWF41" s="318" t="s">
        <v>247</v>
      </c>
      <c r="BWG41" s="317"/>
      <c r="BWH41" s="317"/>
      <c r="BWI41" s="317"/>
      <c r="BWJ41" s="317"/>
      <c r="BWK41" s="156" t="s">
        <v>18</v>
      </c>
      <c r="BWL41" s="157" t="s">
        <v>1</v>
      </c>
      <c r="BWM41" s="156" t="s">
        <v>29</v>
      </c>
      <c r="BWN41" s="318" t="s">
        <v>247</v>
      </c>
      <c r="BWO41" s="317"/>
      <c r="BWP41" s="317"/>
      <c r="BWQ41" s="317"/>
      <c r="BWR41" s="317"/>
      <c r="BWS41" s="156" t="s">
        <v>18</v>
      </c>
      <c r="BWT41" s="157" t="s">
        <v>1</v>
      </c>
      <c r="BWU41" s="156" t="s">
        <v>29</v>
      </c>
      <c r="BWV41" s="318" t="s">
        <v>247</v>
      </c>
      <c r="BWW41" s="317"/>
      <c r="BWX41" s="317"/>
      <c r="BWY41" s="317"/>
      <c r="BWZ41" s="317"/>
      <c r="BXA41" s="156" t="s">
        <v>18</v>
      </c>
      <c r="BXB41" s="157" t="s">
        <v>1</v>
      </c>
      <c r="BXC41" s="156" t="s">
        <v>29</v>
      </c>
      <c r="BXD41" s="318" t="s">
        <v>247</v>
      </c>
      <c r="BXE41" s="317"/>
      <c r="BXF41" s="317"/>
      <c r="BXG41" s="317"/>
      <c r="BXH41" s="317"/>
      <c r="BXI41" s="156" t="s">
        <v>18</v>
      </c>
      <c r="BXJ41" s="157" t="s">
        <v>1</v>
      </c>
      <c r="BXK41" s="156" t="s">
        <v>29</v>
      </c>
      <c r="BXL41" s="318" t="s">
        <v>247</v>
      </c>
      <c r="BXM41" s="317"/>
      <c r="BXN41" s="317"/>
      <c r="BXO41" s="317"/>
      <c r="BXP41" s="317"/>
      <c r="BXQ41" s="156" t="s">
        <v>18</v>
      </c>
      <c r="BXR41" s="157" t="s">
        <v>1</v>
      </c>
      <c r="BXS41" s="156" t="s">
        <v>29</v>
      </c>
      <c r="BXT41" s="318" t="s">
        <v>247</v>
      </c>
      <c r="BXU41" s="317"/>
      <c r="BXV41" s="317"/>
      <c r="BXW41" s="317"/>
      <c r="BXX41" s="317"/>
      <c r="BXY41" s="156" t="s">
        <v>18</v>
      </c>
      <c r="BXZ41" s="157" t="s">
        <v>1</v>
      </c>
      <c r="BYA41" s="156" t="s">
        <v>29</v>
      </c>
      <c r="BYB41" s="318" t="s">
        <v>247</v>
      </c>
      <c r="BYC41" s="317"/>
      <c r="BYD41" s="317"/>
      <c r="BYE41" s="317"/>
      <c r="BYF41" s="317"/>
      <c r="BYG41" s="156" t="s">
        <v>18</v>
      </c>
      <c r="BYH41" s="157" t="s">
        <v>1</v>
      </c>
      <c r="BYI41" s="156" t="s">
        <v>29</v>
      </c>
      <c r="BYJ41" s="318" t="s">
        <v>247</v>
      </c>
      <c r="BYK41" s="317"/>
      <c r="BYL41" s="317"/>
      <c r="BYM41" s="317"/>
      <c r="BYN41" s="317"/>
      <c r="BYO41" s="156" t="s">
        <v>18</v>
      </c>
      <c r="BYP41" s="157" t="s">
        <v>1</v>
      </c>
      <c r="BYQ41" s="156" t="s">
        <v>29</v>
      </c>
      <c r="BYR41" s="318" t="s">
        <v>247</v>
      </c>
      <c r="BYS41" s="317"/>
      <c r="BYT41" s="317"/>
      <c r="BYU41" s="317"/>
      <c r="BYV41" s="317"/>
      <c r="BYW41" s="156" t="s">
        <v>18</v>
      </c>
      <c r="BYX41" s="157" t="s">
        <v>1</v>
      </c>
      <c r="BYY41" s="156" t="s">
        <v>29</v>
      </c>
      <c r="BYZ41" s="318" t="s">
        <v>247</v>
      </c>
      <c r="BZA41" s="317"/>
      <c r="BZB41" s="317"/>
      <c r="BZC41" s="317"/>
      <c r="BZD41" s="317"/>
      <c r="BZE41" s="156" t="s">
        <v>18</v>
      </c>
      <c r="BZF41" s="157" t="s">
        <v>1</v>
      </c>
      <c r="BZG41" s="156" t="s">
        <v>29</v>
      </c>
      <c r="BZH41" s="318" t="s">
        <v>247</v>
      </c>
      <c r="BZI41" s="317"/>
      <c r="BZJ41" s="317"/>
      <c r="BZK41" s="317"/>
      <c r="BZL41" s="317"/>
      <c r="BZM41" s="156" t="s">
        <v>18</v>
      </c>
      <c r="BZN41" s="157" t="s">
        <v>1</v>
      </c>
      <c r="BZO41" s="156" t="s">
        <v>29</v>
      </c>
      <c r="BZP41" s="318" t="s">
        <v>247</v>
      </c>
      <c r="BZQ41" s="317"/>
      <c r="BZR41" s="317"/>
      <c r="BZS41" s="317"/>
      <c r="BZT41" s="317"/>
      <c r="BZU41" s="156" t="s">
        <v>18</v>
      </c>
      <c r="BZV41" s="157" t="s">
        <v>1</v>
      </c>
      <c r="BZW41" s="156" t="s">
        <v>29</v>
      </c>
      <c r="BZX41" s="318" t="s">
        <v>247</v>
      </c>
      <c r="BZY41" s="317"/>
      <c r="BZZ41" s="317"/>
      <c r="CAA41" s="317"/>
      <c r="CAB41" s="317"/>
      <c r="CAC41" s="156" t="s">
        <v>18</v>
      </c>
      <c r="CAD41" s="157" t="s">
        <v>1</v>
      </c>
      <c r="CAE41" s="156" t="s">
        <v>29</v>
      </c>
      <c r="CAF41" s="318" t="s">
        <v>247</v>
      </c>
      <c r="CAG41" s="317"/>
      <c r="CAH41" s="317"/>
      <c r="CAI41" s="317"/>
      <c r="CAJ41" s="317"/>
      <c r="CAK41" s="156" t="s">
        <v>18</v>
      </c>
      <c r="CAL41" s="157" t="s">
        <v>1</v>
      </c>
      <c r="CAM41" s="156" t="s">
        <v>29</v>
      </c>
      <c r="CAN41" s="318" t="s">
        <v>247</v>
      </c>
      <c r="CAO41" s="317"/>
      <c r="CAP41" s="317"/>
      <c r="CAQ41" s="317"/>
      <c r="CAR41" s="317"/>
      <c r="CAS41" s="156" t="s">
        <v>18</v>
      </c>
      <c r="CAT41" s="157" t="s">
        <v>1</v>
      </c>
      <c r="CAU41" s="156" t="s">
        <v>29</v>
      </c>
      <c r="CAV41" s="318" t="s">
        <v>247</v>
      </c>
      <c r="CAW41" s="317"/>
      <c r="CAX41" s="317"/>
      <c r="CAY41" s="317"/>
      <c r="CAZ41" s="317"/>
      <c r="CBA41" s="156" t="s">
        <v>18</v>
      </c>
      <c r="CBB41" s="157" t="s">
        <v>1</v>
      </c>
      <c r="CBC41" s="156" t="s">
        <v>29</v>
      </c>
      <c r="CBD41" s="318" t="s">
        <v>247</v>
      </c>
      <c r="CBE41" s="317"/>
      <c r="CBF41" s="317"/>
      <c r="CBG41" s="317"/>
      <c r="CBH41" s="317"/>
      <c r="CBI41" s="156" t="s">
        <v>18</v>
      </c>
      <c r="CBJ41" s="157" t="s">
        <v>1</v>
      </c>
      <c r="CBK41" s="156" t="s">
        <v>29</v>
      </c>
      <c r="CBL41" s="318" t="s">
        <v>247</v>
      </c>
      <c r="CBM41" s="317"/>
      <c r="CBN41" s="317"/>
      <c r="CBO41" s="317"/>
      <c r="CBP41" s="317"/>
      <c r="CBQ41" s="156" t="s">
        <v>18</v>
      </c>
      <c r="CBR41" s="157" t="s">
        <v>1</v>
      </c>
      <c r="CBS41" s="156" t="s">
        <v>29</v>
      </c>
      <c r="CBT41" s="318" t="s">
        <v>247</v>
      </c>
      <c r="CBU41" s="317"/>
      <c r="CBV41" s="317"/>
      <c r="CBW41" s="317"/>
      <c r="CBX41" s="317"/>
      <c r="CBY41" s="156" t="s">
        <v>18</v>
      </c>
      <c r="CBZ41" s="157" t="s">
        <v>1</v>
      </c>
      <c r="CCA41" s="156" t="s">
        <v>29</v>
      </c>
      <c r="CCB41" s="318" t="s">
        <v>247</v>
      </c>
      <c r="CCC41" s="317"/>
      <c r="CCD41" s="317"/>
      <c r="CCE41" s="317"/>
      <c r="CCF41" s="317"/>
      <c r="CCG41" s="156" t="s">
        <v>18</v>
      </c>
      <c r="CCH41" s="157" t="s">
        <v>1</v>
      </c>
      <c r="CCI41" s="156" t="s">
        <v>29</v>
      </c>
      <c r="CCJ41" s="318" t="s">
        <v>247</v>
      </c>
      <c r="CCK41" s="317"/>
      <c r="CCL41" s="317"/>
      <c r="CCM41" s="317"/>
      <c r="CCN41" s="317"/>
      <c r="CCO41" s="156" t="s">
        <v>18</v>
      </c>
      <c r="CCP41" s="157" t="s">
        <v>1</v>
      </c>
      <c r="CCQ41" s="156" t="s">
        <v>29</v>
      </c>
      <c r="CCR41" s="318" t="s">
        <v>247</v>
      </c>
      <c r="CCS41" s="317"/>
      <c r="CCT41" s="317"/>
      <c r="CCU41" s="317"/>
      <c r="CCV41" s="317"/>
      <c r="CCW41" s="156" t="s">
        <v>18</v>
      </c>
      <c r="CCX41" s="157" t="s">
        <v>1</v>
      </c>
      <c r="CCY41" s="156" t="s">
        <v>29</v>
      </c>
      <c r="CCZ41" s="318" t="s">
        <v>247</v>
      </c>
      <c r="CDA41" s="317"/>
      <c r="CDB41" s="317"/>
      <c r="CDC41" s="317"/>
      <c r="CDD41" s="317"/>
      <c r="CDE41" s="156" t="s">
        <v>18</v>
      </c>
      <c r="CDF41" s="157" t="s">
        <v>1</v>
      </c>
      <c r="CDG41" s="156" t="s">
        <v>29</v>
      </c>
      <c r="CDH41" s="318" t="s">
        <v>247</v>
      </c>
      <c r="CDI41" s="317"/>
      <c r="CDJ41" s="317"/>
      <c r="CDK41" s="317"/>
      <c r="CDL41" s="317"/>
      <c r="CDM41" s="156" t="s">
        <v>18</v>
      </c>
      <c r="CDN41" s="157" t="s">
        <v>1</v>
      </c>
      <c r="CDO41" s="156" t="s">
        <v>29</v>
      </c>
      <c r="CDP41" s="318" t="s">
        <v>247</v>
      </c>
      <c r="CDQ41" s="317"/>
      <c r="CDR41" s="317"/>
      <c r="CDS41" s="317"/>
      <c r="CDT41" s="317"/>
      <c r="CDU41" s="156" t="s">
        <v>18</v>
      </c>
      <c r="CDV41" s="157" t="s">
        <v>1</v>
      </c>
      <c r="CDW41" s="156" t="s">
        <v>29</v>
      </c>
      <c r="CDX41" s="318" t="s">
        <v>247</v>
      </c>
      <c r="CDY41" s="317"/>
      <c r="CDZ41" s="317"/>
      <c r="CEA41" s="317"/>
      <c r="CEB41" s="317"/>
      <c r="CEC41" s="156" t="s">
        <v>18</v>
      </c>
      <c r="CED41" s="157" t="s">
        <v>1</v>
      </c>
      <c r="CEE41" s="156" t="s">
        <v>29</v>
      </c>
      <c r="CEF41" s="318" t="s">
        <v>247</v>
      </c>
      <c r="CEG41" s="317"/>
      <c r="CEH41" s="317"/>
      <c r="CEI41" s="317"/>
      <c r="CEJ41" s="317"/>
      <c r="CEK41" s="156" t="s">
        <v>18</v>
      </c>
      <c r="CEL41" s="157" t="s">
        <v>1</v>
      </c>
      <c r="CEM41" s="156" t="s">
        <v>29</v>
      </c>
      <c r="CEN41" s="318" t="s">
        <v>247</v>
      </c>
      <c r="CEO41" s="317"/>
      <c r="CEP41" s="317"/>
      <c r="CEQ41" s="317"/>
      <c r="CER41" s="317"/>
      <c r="CES41" s="156" t="s">
        <v>18</v>
      </c>
      <c r="CET41" s="157" t="s">
        <v>1</v>
      </c>
      <c r="CEU41" s="156" t="s">
        <v>29</v>
      </c>
      <c r="CEV41" s="318" t="s">
        <v>247</v>
      </c>
      <c r="CEW41" s="317"/>
      <c r="CEX41" s="317"/>
      <c r="CEY41" s="317"/>
      <c r="CEZ41" s="317"/>
      <c r="CFA41" s="156" t="s">
        <v>18</v>
      </c>
      <c r="CFB41" s="157" t="s">
        <v>1</v>
      </c>
      <c r="CFC41" s="156" t="s">
        <v>29</v>
      </c>
      <c r="CFD41" s="318" t="s">
        <v>247</v>
      </c>
      <c r="CFE41" s="317"/>
      <c r="CFF41" s="317"/>
      <c r="CFG41" s="317"/>
      <c r="CFH41" s="317"/>
      <c r="CFI41" s="156" t="s">
        <v>18</v>
      </c>
      <c r="CFJ41" s="157" t="s">
        <v>1</v>
      </c>
      <c r="CFK41" s="156" t="s">
        <v>29</v>
      </c>
      <c r="CFL41" s="318" t="s">
        <v>247</v>
      </c>
      <c r="CFM41" s="317"/>
      <c r="CFN41" s="317"/>
      <c r="CFO41" s="317"/>
      <c r="CFP41" s="317"/>
      <c r="CFQ41" s="156" t="s">
        <v>18</v>
      </c>
      <c r="CFR41" s="157" t="s">
        <v>1</v>
      </c>
      <c r="CFS41" s="156" t="s">
        <v>29</v>
      </c>
      <c r="CFT41" s="318" t="s">
        <v>247</v>
      </c>
      <c r="CFU41" s="317"/>
      <c r="CFV41" s="317"/>
      <c r="CFW41" s="317"/>
      <c r="CFX41" s="317"/>
      <c r="CFY41" s="156" t="s">
        <v>18</v>
      </c>
      <c r="CFZ41" s="157" t="s">
        <v>1</v>
      </c>
      <c r="CGA41" s="156" t="s">
        <v>29</v>
      </c>
      <c r="CGB41" s="318" t="s">
        <v>247</v>
      </c>
      <c r="CGC41" s="317"/>
      <c r="CGD41" s="317"/>
      <c r="CGE41" s="317"/>
      <c r="CGF41" s="317"/>
      <c r="CGG41" s="156" t="s">
        <v>18</v>
      </c>
      <c r="CGH41" s="157" t="s">
        <v>1</v>
      </c>
      <c r="CGI41" s="156" t="s">
        <v>29</v>
      </c>
      <c r="CGJ41" s="318" t="s">
        <v>247</v>
      </c>
      <c r="CGK41" s="317"/>
      <c r="CGL41" s="317"/>
      <c r="CGM41" s="317"/>
      <c r="CGN41" s="317"/>
      <c r="CGO41" s="156" t="s">
        <v>18</v>
      </c>
      <c r="CGP41" s="157" t="s">
        <v>1</v>
      </c>
      <c r="CGQ41" s="156" t="s">
        <v>29</v>
      </c>
      <c r="CGR41" s="318" t="s">
        <v>247</v>
      </c>
      <c r="CGS41" s="317"/>
      <c r="CGT41" s="317"/>
      <c r="CGU41" s="317"/>
      <c r="CGV41" s="317"/>
      <c r="CGW41" s="156" t="s">
        <v>18</v>
      </c>
      <c r="CGX41" s="157" t="s">
        <v>1</v>
      </c>
      <c r="CGY41" s="156" t="s">
        <v>29</v>
      </c>
      <c r="CGZ41" s="318" t="s">
        <v>247</v>
      </c>
      <c r="CHA41" s="317"/>
      <c r="CHB41" s="317"/>
      <c r="CHC41" s="317"/>
      <c r="CHD41" s="317"/>
      <c r="CHE41" s="156" t="s">
        <v>18</v>
      </c>
      <c r="CHF41" s="157" t="s">
        <v>1</v>
      </c>
      <c r="CHG41" s="156" t="s">
        <v>29</v>
      </c>
      <c r="CHH41" s="318" t="s">
        <v>247</v>
      </c>
      <c r="CHI41" s="317"/>
      <c r="CHJ41" s="317"/>
      <c r="CHK41" s="317"/>
      <c r="CHL41" s="317"/>
      <c r="CHM41" s="156" t="s">
        <v>18</v>
      </c>
      <c r="CHN41" s="157" t="s">
        <v>1</v>
      </c>
      <c r="CHO41" s="156" t="s">
        <v>29</v>
      </c>
      <c r="CHP41" s="318" t="s">
        <v>247</v>
      </c>
      <c r="CHQ41" s="317"/>
      <c r="CHR41" s="317"/>
      <c r="CHS41" s="317"/>
      <c r="CHT41" s="317"/>
      <c r="CHU41" s="156" t="s">
        <v>18</v>
      </c>
      <c r="CHV41" s="157" t="s">
        <v>1</v>
      </c>
      <c r="CHW41" s="156" t="s">
        <v>29</v>
      </c>
      <c r="CHX41" s="318" t="s">
        <v>247</v>
      </c>
      <c r="CHY41" s="317"/>
      <c r="CHZ41" s="317"/>
      <c r="CIA41" s="317"/>
      <c r="CIB41" s="317"/>
      <c r="CIC41" s="156" t="s">
        <v>18</v>
      </c>
      <c r="CID41" s="157" t="s">
        <v>1</v>
      </c>
      <c r="CIE41" s="156" t="s">
        <v>29</v>
      </c>
      <c r="CIF41" s="318" t="s">
        <v>247</v>
      </c>
      <c r="CIG41" s="317"/>
      <c r="CIH41" s="317"/>
      <c r="CII41" s="317"/>
      <c r="CIJ41" s="317"/>
      <c r="CIK41" s="156" t="s">
        <v>18</v>
      </c>
      <c r="CIL41" s="157" t="s">
        <v>1</v>
      </c>
      <c r="CIM41" s="156" t="s">
        <v>29</v>
      </c>
      <c r="CIN41" s="318" t="s">
        <v>247</v>
      </c>
      <c r="CIO41" s="317"/>
      <c r="CIP41" s="317"/>
      <c r="CIQ41" s="317"/>
      <c r="CIR41" s="317"/>
      <c r="CIS41" s="156" t="s">
        <v>18</v>
      </c>
      <c r="CIT41" s="157" t="s">
        <v>1</v>
      </c>
      <c r="CIU41" s="156" t="s">
        <v>29</v>
      </c>
      <c r="CIV41" s="318" t="s">
        <v>247</v>
      </c>
      <c r="CIW41" s="317"/>
      <c r="CIX41" s="317"/>
      <c r="CIY41" s="317"/>
      <c r="CIZ41" s="317"/>
      <c r="CJA41" s="156" t="s">
        <v>18</v>
      </c>
      <c r="CJB41" s="157" t="s">
        <v>1</v>
      </c>
      <c r="CJC41" s="156" t="s">
        <v>29</v>
      </c>
      <c r="CJD41" s="318" t="s">
        <v>247</v>
      </c>
      <c r="CJE41" s="317"/>
      <c r="CJF41" s="317"/>
      <c r="CJG41" s="317"/>
      <c r="CJH41" s="317"/>
      <c r="CJI41" s="156" t="s">
        <v>18</v>
      </c>
      <c r="CJJ41" s="157" t="s">
        <v>1</v>
      </c>
      <c r="CJK41" s="156" t="s">
        <v>29</v>
      </c>
      <c r="CJL41" s="318" t="s">
        <v>247</v>
      </c>
      <c r="CJM41" s="317"/>
      <c r="CJN41" s="317"/>
      <c r="CJO41" s="317"/>
      <c r="CJP41" s="317"/>
      <c r="CJQ41" s="156" t="s">
        <v>18</v>
      </c>
      <c r="CJR41" s="157" t="s">
        <v>1</v>
      </c>
      <c r="CJS41" s="156" t="s">
        <v>29</v>
      </c>
      <c r="CJT41" s="318" t="s">
        <v>247</v>
      </c>
      <c r="CJU41" s="317"/>
      <c r="CJV41" s="317"/>
      <c r="CJW41" s="317"/>
      <c r="CJX41" s="317"/>
      <c r="CJY41" s="156" t="s">
        <v>18</v>
      </c>
      <c r="CJZ41" s="157" t="s">
        <v>1</v>
      </c>
      <c r="CKA41" s="156" t="s">
        <v>29</v>
      </c>
      <c r="CKB41" s="318" t="s">
        <v>247</v>
      </c>
      <c r="CKC41" s="317"/>
      <c r="CKD41" s="317"/>
      <c r="CKE41" s="317"/>
      <c r="CKF41" s="317"/>
      <c r="CKG41" s="156" t="s">
        <v>18</v>
      </c>
      <c r="CKH41" s="157" t="s">
        <v>1</v>
      </c>
      <c r="CKI41" s="156" t="s">
        <v>29</v>
      </c>
      <c r="CKJ41" s="318" t="s">
        <v>247</v>
      </c>
      <c r="CKK41" s="317"/>
      <c r="CKL41" s="317"/>
      <c r="CKM41" s="317"/>
      <c r="CKN41" s="317"/>
      <c r="CKO41" s="156" t="s">
        <v>18</v>
      </c>
      <c r="CKP41" s="157" t="s">
        <v>1</v>
      </c>
      <c r="CKQ41" s="156" t="s">
        <v>29</v>
      </c>
      <c r="CKR41" s="318" t="s">
        <v>247</v>
      </c>
      <c r="CKS41" s="317"/>
      <c r="CKT41" s="317"/>
      <c r="CKU41" s="317"/>
      <c r="CKV41" s="317"/>
      <c r="CKW41" s="156" t="s">
        <v>18</v>
      </c>
      <c r="CKX41" s="157" t="s">
        <v>1</v>
      </c>
      <c r="CKY41" s="156" t="s">
        <v>29</v>
      </c>
      <c r="CKZ41" s="318" t="s">
        <v>247</v>
      </c>
      <c r="CLA41" s="317"/>
      <c r="CLB41" s="317"/>
      <c r="CLC41" s="317"/>
      <c r="CLD41" s="317"/>
      <c r="CLE41" s="156" t="s">
        <v>18</v>
      </c>
      <c r="CLF41" s="157" t="s">
        <v>1</v>
      </c>
      <c r="CLG41" s="156" t="s">
        <v>29</v>
      </c>
      <c r="CLH41" s="318" t="s">
        <v>247</v>
      </c>
      <c r="CLI41" s="317"/>
      <c r="CLJ41" s="317"/>
      <c r="CLK41" s="317"/>
      <c r="CLL41" s="317"/>
      <c r="CLM41" s="156" t="s">
        <v>18</v>
      </c>
      <c r="CLN41" s="157" t="s">
        <v>1</v>
      </c>
      <c r="CLO41" s="156" t="s">
        <v>29</v>
      </c>
      <c r="CLP41" s="318" t="s">
        <v>247</v>
      </c>
      <c r="CLQ41" s="317"/>
      <c r="CLR41" s="317"/>
      <c r="CLS41" s="317"/>
      <c r="CLT41" s="317"/>
      <c r="CLU41" s="156" t="s">
        <v>18</v>
      </c>
      <c r="CLV41" s="157" t="s">
        <v>1</v>
      </c>
      <c r="CLW41" s="156" t="s">
        <v>29</v>
      </c>
      <c r="CLX41" s="318" t="s">
        <v>247</v>
      </c>
      <c r="CLY41" s="317"/>
      <c r="CLZ41" s="317"/>
      <c r="CMA41" s="317"/>
      <c r="CMB41" s="317"/>
      <c r="CMC41" s="156" t="s">
        <v>18</v>
      </c>
      <c r="CMD41" s="157" t="s">
        <v>1</v>
      </c>
      <c r="CME41" s="156" t="s">
        <v>29</v>
      </c>
      <c r="CMF41" s="318" t="s">
        <v>247</v>
      </c>
      <c r="CMG41" s="317"/>
      <c r="CMH41" s="317"/>
      <c r="CMI41" s="317"/>
      <c r="CMJ41" s="317"/>
      <c r="CMK41" s="156" t="s">
        <v>18</v>
      </c>
      <c r="CML41" s="157" t="s">
        <v>1</v>
      </c>
      <c r="CMM41" s="156" t="s">
        <v>29</v>
      </c>
      <c r="CMN41" s="318" t="s">
        <v>247</v>
      </c>
      <c r="CMO41" s="317"/>
      <c r="CMP41" s="317"/>
      <c r="CMQ41" s="317"/>
      <c r="CMR41" s="317"/>
      <c r="CMS41" s="156" t="s">
        <v>18</v>
      </c>
      <c r="CMT41" s="157" t="s">
        <v>1</v>
      </c>
      <c r="CMU41" s="156" t="s">
        <v>29</v>
      </c>
      <c r="CMV41" s="318" t="s">
        <v>247</v>
      </c>
      <c r="CMW41" s="317"/>
      <c r="CMX41" s="317"/>
      <c r="CMY41" s="317"/>
      <c r="CMZ41" s="317"/>
      <c r="CNA41" s="156" t="s">
        <v>18</v>
      </c>
      <c r="CNB41" s="157" t="s">
        <v>1</v>
      </c>
      <c r="CNC41" s="156" t="s">
        <v>29</v>
      </c>
      <c r="CND41" s="318" t="s">
        <v>247</v>
      </c>
      <c r="CNE41" s="317"/>
      <c r="CNF41" s="317"/>
      <c r="CNG41" s="317"/>
      <c r="CNH41" s="317"/>
      <c r="CNI41" s="156" t="s">
        <v>18</v>
      </c>
      <c r="CNJ41" s="157" t="s">
        <v>1</v>
      </c>
      <c r="CNK41" s="156" t="s">
        <v>29</v>
      </c>
      <c r="CNL41" s="318" t="s">
        <v>247</v>
      </c>
      <c r="CNM41" s="317"/>
      <c r="CNN41" s="317"/>
      <c r="CNO41" s="317"/>
      <c r="CNP41" s="317"/>
      <c r="CNQ41" s="156" t="s">
        <v>18</v>
      </c>
      <c r="CNR41" s="157" t="s">
        <v>1</v>
      </c>
      <c r="CNS41" s="156" t="s">
        <v>29</v>
      </c>
      <c r="CNT41" s="318" t="s">
        <v>247</v>
      </c>
      <c r="CNU41" s="317"/>
      <c r="CNV41" s="317"/>
      <c r="CNW41" s="317"/>
      <c r="CNX41" s="317"/>
      <c r="CNY41" s="156" t="s">
        <v>18</v>
      </c>
      <c r="CNZ41" s="157" t="s">
        <v>1</v>
      </c>
      <c r="COA41" s="156" t="s">
        <v>29</v>
      </c>
      <c r="COB41" s="318" t="s">
        <v>247</v>
      </c>
      <c r="COC41" s="317"/>
      <c r="COD41" s="317"/>
      <c r="COE41" s="317"/>
      <c r="COF41" s="317"/>
      <c r="COG41" s="156" t="s">
        <v>18</v>
      </c>
      <c r="COH41" s="157" t="s">
        <v>1</v>
      </c>
      <c r="COI41" s="156" t="s">
        <v>29</v>
      </c>
      <c r="COJ41" s="318" t="s">
        <v>247</v>
      </c>
      <c r="COK41" s="317"/>
      <c r="COL41" s="317"/>
      <c r="COM41" s="317"/>
      <c r="CON41" s="317"/>
      <c r="COO41" s="156" t="s">
        <v>18</v>
      </c>
      <c r="COP41" s="157" t="s">
        <v>1</v>
      </c>
      <c r="COQ41" s="156" t="s">
        <v>29</v>
      </c>
      <c r="COR41" s="318" t="s">
        <v>247</v>
      </c>
      <c r="COS41" s="317"/>
      <c r="COT41" s="317"/>
      <c r="COU41" s="317"/>
      <c r="COV41" s="317"/>
      <c r="COW41" s="156" t="s">
        <v>18</v>
      </c>
      <c r="COX41" s="157" t="s">
        <v>1</v>
      </c>
      <c r="COY41" s="156" t="s">
        <v>29</v>
      </c>
      <c r="COZ41" s="318" t="s">
        <v>247</v>
      </c>
      <c r="CPA41" s="317"/>
      <c r="CPB41" s="317"/>
      <c r="CPC41" s="317"/>
      <c r="CPD41" s="317"/>
      <c r="CPE41" s="156" t="s">
        <v>18</v>
      </c>
      <c r="CPF41" s="157" t="s">
        <v>1</v>
      </c>
      <c r="CPG41" s="156" t="s">
        <v>29</v>
      </c>
      <c r="CPH41" s="318" t="s">
        <v>247</v>
      </c>
      <c r="CPI41" s="317"/>
      <c r="CPJ41" s="317"/>
      <c r="CPK41" s="317"/>
      <c r="CPL41" s="317"/>
      <c r="CPM41" s="156" t="s">
        <v>18</v>
      </c>
      <c r="CPN41" s="157" t="s">
        <v>1</v>
      </c>
      <c r="CPO41" s="156" t="s">
        <v>29</v>
      </c>
      <c r="CPP41" s="318" t="s">
        <v>247</v>
      </c>
      <c r="CPQ41" s="317"/>
      <c r="CPR41" s="317"/>
      <c r="CPS41" s="317"/>
      <c r="CPT41" s="317"/>
      <c r="CPU41" s="156" t="s">
        <v>18</v>
      </c>
      <c r="CPV41" s="157" t="s">
        <v>1</v>
      </c>
      <c r="CPW41" s="156" t="s">
        <v>29</v>
      </c>
      <c r="CPX41" s="318" t="s">
        <v>247</v>
      </c>
      <c r="CPY41" s="317"/>
      <c r="CPZ41" s="317"/>
      <c r="CQA41" s="317"/>
      <c r="CQB41" s="317"/>
      <c r="CQC41" s="156" t="s">
        <v>18</v>
      </c>
      <c r="CQD41" s="157" t="s">
        <v>1</v>
      </c>
      <c r="CQE41" s="156" t="s">
        <v>29</v>
      </c>
      <c r="CQF41" s="318" t="s">
        <v>247</v>
      </c>
      <c r="CQG41" s="317"/>
      <c r="CQH41" s="317"/>
      <c r="CQI41" s="317"/>
      <c r="CQJ41" s="317"/>
      <c r="CQK41" s="156" t="s">
        <v>18</v>
      </c>
      <c r="CQL41" s="157" t="s">
        <v>1</v>
      </c>
      <c r="CQM41" s="156" t="s">
        <v>29</v>
      </c>
      <c r="CQN41" s="318" t="s">
        <v>247</v>
      </c>
      <c r="CQO41" s="317"/>
      <c r="CQP41" s="317"/>
      <c r="CQQ41" s="317"/>
      <c r="CQR41" s="317"/>
      <c r="CQS41" s="156" t="s">
        <v>18</v>
      </c>
      <c r="CQT41" s="157" t="s">
        <v>1</v>
      </c>
      <c r="CQU41" s="156" t="s">
        <v>29</v>
      </c>
      <c r="CQV41" s="318" t="s">
        <v>247</v>
      </c>
      <c r="CQW41" s="317"/>
      <c r="CQX41" s="317"/>
      <c r="CQY41" s="317"/>
      <c r="CQZ41" s="317"/>
      <c r="CRA41" s="156" t="s">
        <v>18</v>
      </c>
      <c r="CRB41" s="157" t="s">
        <v>1</v>
      </c>
      <c r="CRC41" s="156" t="s">
        <v>29</v>
      </c>
      <c r="CRD41" s="318" t="s">
        <v>247</v>
      </c>
      <c r="CRE41" s="317"/>
      <c r="CRF41" s="317"/>
      <c r="CRG41" s="317"/>
      <c r="CRH41" s="317"/>
      <c r="CRI41" s="156" t="s">
        <v>18</v>
      </c>
      <c r="CRJ41" s="157" t="s">
        <v>1</v>
      </c>
      <c r="CRK41" s="156" t="s">
        <v>29</v>
      </c>
      <c r="CRL41" s="318" t="s">
        <v>247</v>
      </c>
      <c r="CRM41" s="317"/>
      <c r="CRN41" s="317"/>
      <c r="CRO41" s="317"/>
      <c r="CRP41" s="317"/>
      <c r="CRQ41" s="156" t="s">
        <v>18</v>
      </c>
      <c r="CRR41" s="157" t="s">
        <v>1</v>
      </c>
      <c r="CRS41" s="156" t="s">
        <v>29</v>
      </c>
      <c r="CRT41" s="318" t="s">
        <v>247</v>
      </c>
      <c r="CRU41" s="317"/>
      <c r="CRV41" s="317"/>
      <c r="CRW41" s="317"/>
      <c r="CRX41" s="317"/>
      <c r="CRY41" s="156" t="s">
        <v>18</v>
      </c>
      <c r="CRZ41" s="157" t="s">
        <v>1</v>
      </c>
      <c r="CSA41" s="156" t="s">
        <v>29</v>
      </c>
      <c r="CSB41" s="318" t="s">
        <v>247</v>
      </c>
      <c r="CSC41" s="317"/>
      <c r="CSD41" s="317"/>
      <c r="CSE41" s="317"/>
      <c r="CSF41" s="317"/>
      <c r="CSG41" s="156" t="s">
        <v>18</v>
      </c>
      <c r="CSH41" s="157" t="s">
        <v>1</v>
      </c>
      <c r="CSI41" s="156" t="s">
        <v>29</v>
      </c>
      <c r="CSJ41" s="318" t="s">
        <v>247</v>
      </c>
      <c r="CSK41" s="317"/>
      <c r="CSL41" s="317"/>
      <c r="CSM41" s="317"/>
      <c r="CSN41" s="317"/>
      <c r="CSO41" s="156" t="s">
        <v>18</v>
      </c>
      <c r="CSP41" s="157" t="s">
        <v>1</v>
      </c>
      <c r="CSQ41" s="156" t="s">
        <v>29</v>
      </c>
      <c r="CSR41" s="318" t="s">
        <v>247</v>
      </c>
      <c r="CSS41" s="317"/>
      <c r="CST41" s="317"/>
      <c r="CSU41" s="317"/>
      <c r="CSV41" s="317"/>
      <c r="CSW41" s="156" t="s">
        <v>18</v>
      </c>
      <c r="CSX41" s="157" t="s">
        <v>1</v>
      </c>
      <c r="CSY41" s="156" t="s">
        <v>29</v>
      </c>
      <c r="CSZ41" s="318" t="s">
        <v>247</v>
      </c>
      <c r="CTA41" s="317"/>
      <c r="CTB41" s="317"/>
      <c r="CTC41" s="317"/>
      <c r="CTD41" s="317"/>
      <c r="CTE41" s="156" t="s">
        <v>18</v>
      </c>
      <c r="CTF41" s="157" t="s">
        <v>1</v>
      </c>
      <c r="CTG41" s="156" t="s">
        <v>29</v>
      </c>
      <c r="CTH41" s="318" t="s">
        <v>247</v>
      </c>
      <c r="CTI41" s="317"/>
      <c r="CTJ41" s="317"/>
      <c r="CTK41" s="317"/>
      <c r="CTL41" s="317"/>
      <c r="CTM41" s="156" t="s">
        <v>18</v>
      </c>
      <c r="CTN41" s="157" t="s">
        <v>1</v>
      </c>
      <c r="CTO41" s="156" t="s">
        <v>29</v>
      </c>
      <c r="CTP41" s="318" t="s">
        <v>247</v>
      </c>
      <c r="CTQ41" s="317"/>
      <c r="CTR41" s="317"/>
      <c r="CTS41" s="317"/>
      <c r="CTT41" s="317"/>
      <c r="CTU41" s="156" t="s">
        <v>18</v>
      </c>
      <c r="CTV41" s="157" t="s">
        <v>1</v>
      </c>
      <c r="CTW41" s="156" t="s">
        <v>29</v>
      </c>
      <c r="CTX41" s="318" t="s">
        <v>247</v>
      </c>
      <c r="CTY41" s="317"/>
      <c r="CTZ41" s="317"/>
      <c r="CUA41" s="317"/>
      <c r="CUB41" s="317"/>
      <c r="CUC41" s="156" t="s">
        <v>18</v>
      </c>
      <c r="CUD41" s="157" t="s">
        <v>1</v>
      </c>
      <c r="CUE41" s="156" t="s">
        <v>29</v>
      </c>
      <c r="CUF41" s="318" t="s">
        <v>247</v>
      </c>
      <c r="CUG41" s="317"/>
      <c r="CUH41" s="317"/>
      <c r="CUI41" s="317"/>
      <c r="CUJ41" s="317"/>
      <c r="CUK41" s="156" t="s">
        <v>18</v>
      </c>
      <c r="CUL41" s="157" t="s">
        <v>1</v>
      </c>
      <c r="CUM41" s="156" t="s">
        <v>29</v>
      </c>
      <c r="CUN41" s="318" t="s">
        <v>247</v>
      </c>
      <c r="CUO41" s="317"/>
      <c r="CUP41" s="317"/>
      <c r="CUQ41" s="317"/>
      <c r="CUR41" s="317"/>
      <c r="CUS41" s="156" t="s">
        <v>18</v>
      </c>
      <c r="CUT41" s="157" t="s">
        <v>1</v>
      </c>
      <c r="CUU41" s="156" t="s">
        <v>29</v>
      </c>
      <c r="CUV41" s="318" t="s">
        <v>247</v>
      </c>
      <c r="CUW41" s="317"/>
      <c r="CUX41" s="317"/>
      <c r="CUY41" s="317"/>
      <c r="CUZ41" s="317"/>
      <c r="CVA41" s="156" t="s">
        <v>18</v>
      </c>
      <c r="CVB41" s="157" t="s">
        <v>1</v>
      </c>
      <c r="CVC41" s="156" t="s">
        <v>29</v>
      </c>
      <c r="CVD41" s="318" t="s">
        <v>247</v>
      </c>
      <c r="CVE41" s="317"/>
      <c r="CVF41" s="317"/>
      <c r="CVG41" s="317"/>
      <c r="CVH41" s="317"/>
      <c r="CVI41" s="156" t="s">
        <v>18</v>
      </c>
      <c r="CVJ41" s="157" t="s">
        <v>1</v>
      </c>
      <c r="CVK41" s="156" t="s">
        <v>29</v>
      </c>
      <c r="CVL41" s="318" t="s">
        <v>247</v>
      </c>
      <c r="CVM41" s="317"/>
      <c r="CVN41" s="317"/>
      <c r="CVO41" s="317"/>
      <c r="CVP41" s="317"/>
      <c r="CVQ41" s="156" t="s">
        <v>18</v>
      </c>
      <c r="CVR41" s="157" t="s">
        <v>1</v>
      </c>
      <c r="CVS41" s="156" t="s">
        <v>29</v>
      </c>
      <c r="CVT41" s="318" t="s">
        <v>247</v>
      </c>
      <c r="CVU41" s="317"/>
      <c r="CVV41" s="317"/>
      <c r="CVW41" s="317"/>
      <c r="CVX41" s="317"/>
      <c r="CVY41" s="156" t="s">
        <v>18</v>
      </c>
      <c r="CVZ41" s="157" t="s">
        <v>1</v>
      </c>
      <c r="CWA41" s="156" t="s">
        <v>29</v>
      </c>
      <c r="CWB41" s="318" t="s">
        <v>247</v>
      </c>
      <c r="CWC41" s="317"/>
      <c r="CWD41" s="317"/>
      <c r="CWE41" s="317"/>
      <c r="CWF41" s="317"/>
      <c r="CWG41" s="156" t="s">
        <v>18</v>
      </c>
      <c r="CWH41" s="157" t="s">
        <v>1</v>
      </c>
      <c r="CWI41" s="156" t="s">
        <v>29</v>
      </c>
      <c r="CWJ41" s="318" t="s">
        <v>247</v>
      </c>
      <c r="CWK41" s="317"/>
      <c r="CWL41" s="317"/>
      <c r="CWM41" s="317"/>
      <c r="CWN41" s="317"/>
      <c r="CWO41" s="156" t="s">
        <v>18</v>
      </c>
      <c r="CWP41" s="157" t="s">
        <v>1</v>
      </c>
      <c r="CWQ41" s="156" t="s">
        <v>29</v>
      </c>
      <c r="CWR41" s="318" t="s">
        <v>247</v>
      </c>
      <c r="CWS41" s="317"/>
      <c r="CWT41" s="317"/>
      <c r="CWU41" s="317"/>
      <c r="CWV41" s="317"/>
      <c r="CWW41" s="156" t="s">
        <v>18</v>
      </c>
      <c r="CWX41" s="157" t="s">
        <v>1</v>
      </c>
      <c r="CWY41" s="156" t="s">
        <v>29</v>
      </c>
      <c r="CWZ41" s="318" t="s">
        <v>247</v>
      </c>
      <c r="CXA41" s="317"/>
      <c r="CXB41" s="317"/>
      <c r="CXC41" s="317"/>
      <c r="CXD41" s="317"/>
      <c r="CXE41" s="156" t="s">
        <v>18</v>
      </c>
      <c r="CXF41" s="157" t="s">
        <v>1</v>
      </c>
      <c r="CXG41" s="156" t="s">
        <v>29</v>
      </c>
      <c r="CXH41" s="318" t="s">
        <v>247</v>
      </c>
      <c r="CXI41" s="317"/>
      <c r="CXJ41" s="317"/>
      <c r="CXK41" s="317"/>
      <c r="CXL41" s="317"/>
      <c r="CXM41" s="156" t="s">
        <v>18</v>
      </c>
      <c r="CXN41" s="157" t="s">
        <v>1</v>
      </c>
      <c r="CXO41" s="156" t="s">
        <v>29</v>
      </c>
      <c r="CXP41" s="318" t="s">
        <v>247</v>
      </c>
      <c r="CXQ41" s="317"/>
      <c r="CXR41" s="317"/>
      <c r="CXS41" s="317"/>
      <c r="CXT41" s="317"/>
      <c r="CXU41" s="156" t="s">
        <v>18</v>
      </c>
      <c r="CXV41" s="157" t="s">
        <v>1</v>
      </c>
      <c r="CXW41" s="156" t="s">
        <v>29</v>
      </c>
      <c r="CXX41" s="318" t="s">
        <v>247</v>
      </c>
      <c r="CXY41" s="317"/>
      <c r="CXZ41" s="317"/>
      <c r="CYA41" s="317"/>
      <c r="CYB41" s="317"/>
      <c r="CYC41" s="156" t="s">
        <v>18</v>
      </c>
      <c r="CYD41" s="157" t="s">
        <v>1</v>
      </c>
      <c r="CYE41" s="156" t="s">
        <v>29</v>
      </c>
      <c r="CYF41" s="318" t="s">
        <v>247</v>
      </c>
      <c r="CYG41" s="317"/>
      <c r="CYH41" s="317"/>
      <c r="CYI41" s="317"/>
      <c r="CYJ41" s="317"/>
      <c r="CYK41" s="156" t="s">
        <v>18</v>
      </c>
      <c r="CYL41" s="157" t="s">
        <v>1</v>
      </c>
      <c r="CYM41" s="156" t="s">
        <v>29</v>
      </c>
      <c r="CYN41" s="318" t="s">
        <v>247</v>
      </c>
      <c r="CYO41" s="317"/>
      <c r="CYP41" s="317"/>
      <c r="CYQ41" s="317"/>
      <c r="CYR41" s="317"/>
      <c r="CYS41" s="156" t="s">
        <v>18</v>
      </c>
      <c r="CYT41" s="157" t="s">
        <v>1</v>
      </c>
      <c r="CYU41" s="156" t="s">
        <v>29</v>
      </c>
      <c r="CYV41" s="318" t="s">
        <v>247</v>
      </c>
      <c r="CYW41" s="317"/>
      <c r="CYX41" s="317"/>
      <c r="CYY41" s="317"/>
      <c r="CYZ41" s="317"/>
      <c r="CZA41" s="156" t="s">
        <v>18</v>
      </c>
      <c r="CZB41" s="157" t="s">
        <v>1</v>
      </c>
      <c r="CZC41" s="156" t="s">
        <v>29</v>
      </c>
      <c r="CZD41" s="318" t="s">
        <v>247</v>
      </c>
      <c r="CZE41" s="317"/>
      <c r="CZF41" s="317"/>
      <c r="CZG41" s="317"/>
      <c r="CZH41" s="317"/>
      <c r="CZI41" s="156" t="s">
        <v>18</v>
      </c>
      <c r="CZJ41" s="157" t="s">
        <v>1</v>
      </c>
      <c r="CZK41" s="156" t="s">
        <v>29</v>
      </c>
      <c r="CZL41" s="318" t="s">
        <v>247</v>
      </c>
      <c r="CZM41" s="317"/>
      <c r="CZN41" s="317"/>
      <c r="CZO41" s="317"/>
      <c r="CZP41" s="317"/>
      <c r="CZQ41" s="156" t="s">
        <v>18</v>
      </c>
      <c r="CZR41" s="157" t="s">
        <v>1</v>
      </c>
      <c r="CZS41" s="156" t="s">
        <v>29</v>
      </c>
      <c r="CZT41" s="318" t="s">
        <v>247</v>
      </c>
      <c r="CZU41" s="317"/>
      <c r="CZV41" s="317"/>
      <c r="CZW41" s="317"/>
      <c r="CZX41" s="317"/>
      <c r="CZY41" s="156" t="s">
        <v>18</v>
      </c>
      <c r="CZZ41" s="157" t="s">
        <v>1</v>
      </c>
      <c r="DAA41" s="156" t="s">
        <v>29</v>
      </c>
      <c r="DAB41" s="318" t="s">
        <v>247</v>
      </c>
      <c r="DAC41" s="317"/>
      <c r="DAD41" s="317"/>
      <c r="DAE41" s="317"/>
      <c r="DAF41" s="317"/>
      <c r="DAG41" s="156" t="s">
        <v>18</v>
      </c>
      <c r="DAH41" s="157" t="s">
        <v>1</v>
      </c>
      <c r="DAI41" s="156" t="s">
        <v>29</v>
      </c>
      <c r="DAJ41" s="318" t="s">
        <v>247</v>
      </c>
      <c r="DAK41" s="317"/>
      <c r="DAL41" s="317"/>
      <c r="DAM41" s="317"/>
      <c r="DAN41" s="317"/>
      <c r="DAO41" s="156" t="s">
        <v>18</v>
      </c>
      <c r="DAP41" s="157" t="s">
        <v>1</v>
      </c>
      <c r="DAQ41" s="156" t="s">
        <v>29</v>
      </c>
      <c r="DAR41" s="318" t="s">
        <v>247</v>
      </c>
      <c r="DAS41" s="317"/>
      <c r="DAT41" s="317"/>
      <c r="DAU41" s="317"/>
      <c r="DAV41" s="317"/>
      <c r="DAW41" s="156" t="s">
        <v>18</v>
      </c>
      <c r="DAX41" s="157" t="s">
        <v>1</v>
      </c>
      <c r="DAY41" s="156" t="s">
        <v>29</v>
      </c>
      <c r="DAZ41" s="318" t="s">
        <v>247</v>
      </c>
      <c r="DBA41" s="317"/>
      <c r="DBB41" s="317"/>
      <c r="DBC41" s="317"/>
      <c r="DBD41" s="317"/>
      <c r="DBE41" s="156" t="s">
        <v>18</v>
      </c>
      <c r="DBF41" s="157" t="s">
        <v>1</v>
      </c>
      <c r="DBG41" s="156" t="s">
        <v>29</v>
      </c>
      <c r="DBH41" s="318" t="s">
        <v>247</v>
      </c>
      <c r="DBI41" s="317"/>
      <c r="DBJ41" s="317"/>
      <c r="DBK41" s="317"/>
      <c r="DBL41" s="317"/>
      <c r="DBM41" s="156" t="s">
        <v>18</v>
      </c>
      <c r="DBN41" s="157" t="s">
        <v>1</v>
      </c>
      <c r="DBO41" s="156" t="s">
        <v>29</v>
      </c>
      <c r="DBP41" s="318" t="s">
        <v>247</v>
      </c>
      <c r="DBQ41" s="317"/>
      <c r="DBR41" s="317"/>
      <c r="DBS41" s="317"/>
      <c r="DBT41" s="317"/>
      <c r="DBU41" s="156" t="s">
        <v>18</v>
      </c>
      <c r="DBV41" s="157" t="s">
        <v>1</v>
      </c>
      <c r="DBW41" s="156" t="s">
        <v>29</v>
      </c>
      <c r="DBX41" s="318" t="s">
        <v>247</v>
      </c>
      <c r="DBY41" s="317"/>
      <c r="DBZ41" s="317"/>
      <c r="DCA41" s="317"/>
      <c r="DCB41" s="317"/>
      <c r="DCC41" s="156" t="s">
        <v>18</v>
      </c>
      <c r="DCD41" s="157" t="s">
        <v>1</v>
      </c>
      <c r="DCE41" s="156" t="s">
        <v>29</v>
      </c>
      <c r="DCF41" s="318" t="s">
        <v>247</v>
      </c>
      <c r="DCG41" s="317"/>
      <c r="DCH41" s="317"/>
      <c r="DCI41" s="317"/>
      <c r="DCJ41" s="317"/>
      <c r="DCK41" s="156" t="s">
        <v>18</v>
      </c>
      <c r="DCL41" s="157" t="s">
        <v>1</v>
      </c>
      <c r="DCM41" s="156" t="s">
        <v>29</v>
      </c>
      <c r="DCN41" s="318" t="s">
        <v>247</v>
      </c>
      <c r="DCO41" s="317"/>
      <c r="DCP41" s="317"/>
      <c r="DCQ41" s="317"/>
      <c r="DCR41" s="317"/>
      <c r="DCS41" s="156" t="s">
        <v>18</v>
      </c>
      <c r="DCT41" s="157" t="s">
        <v>1</v>
      </c>
      <c r="DCU41" s="156" t="s">
        <v>29</v>
      </c>
      <c r="DCV41" s="318" t="s">
        <v>247</v>
      </c>
      <c r="DCW41" s="317"/>
      <c r="DCX41" s="317"/>
      <c r="DCY41" s="317"/>
      <c r="DCZ41" s="317"/>
      <c r="DDA41" s="156" t="s">
        <v>18</v>
      </c>
      <c r="DDB41" s="157" t="s">
        <v>1</v>
      </c>
      <c r="DDC41" s="156" t="s">
        <v>29</v>
      </c>
      <c r="DDD41" s="318" t="s">
        <v>247</v>
      </c>
      <c r="DDE41" s="317"/>
      <c r="DDF41" s="317"/>
      <c r="DDG41" s="317"/>
      <c r="DDH41" s="317"/>
      <c r="DDI41" s="156" t="s">
        <v>18</v>
      </c>
      <c r="DDJ41" s="157" t="s">
        <v>1</v>
      </c>
      <c r="DDK41" s="156" t="s">
        <v>29</v>
      </c>
      <c r="DDL41" s="318" t="s">
        <v>247</v>
      </c>
      <c r="DDM41" s="317"/>
      <c r="DDN41" s="317"/>
      <c r="DDO41" s="317"/>
      <c r="DDP41" s="317"/>
      <c r="DDQ41" s="156" t="s">
        <v>18</v>
      </c>
      <c r="DDR41" s="157" t="s">
        <v>1</v>
      </c>
      <c r="DDS41" s="156" t="s">
        <v>29</v>
      </c>
      <c r="DDT41" s="318" t="s">
        <v>247</v>
      </c>
      <c r="DDU41" s="317"/>
      <c r="DDV41" s="317"/>
      <c r="DDW41" s="317"/>
      <c r="DDX41" s="317"/>
      <c r="DDY41" s="156" t="s">
        <v>18</v>
      </c>
      <c r="DDZ41" s="157" t="s">
        <v>1</v>
      </c>
      <c r="DEA41" s="156" t="s">
        <v>29</v>
      </c>
      <c r="DEB41" s="318" t="s">
        <v>247</v>
      </c>
      <c r="DEC41" s="317"/>
      <c r="DED41" s="317"/>
      <c r="DEE41" s="317"/>
      <c r="DEF41" s="317"/>
      <c r="DEG41" s="156" t="s">
        <v>18</v>
      </c>
      <c r="DEH41" s="157" t="s">
        <v>1</v>
      </c>
      <c r="DEI41" s="156" t="s">
        <v>29</v>
      </c>
      <c r="DEJ41" s="318" t="s">
        <v>247</v>
      </c>
      <c r="DEK41" s="317"/>
      <c r="DEL41" s="317"/>
      <c r="DEM41" s="317"/>
      <c r="DEN41" s="317"/>
      <c r="DEO41" s="156" t="s">
        <v>18</v>
      </c>
      <c r="DEP41" s="157" t="s">
        <v>1</v>
      </c>
      <c r="DEQ41" s="156" t="s">
        <v>29</v>
      </c>
      <c r="DER41" s="318" t="s">
        <v>247</v>
      </c>
      <c r="DES41" s="317"/>
      <c r="DET41" s="317"/>
      <c r="DEU41" s="317"/>
      <c r="DEV41" s="317"/>
      <c r="DEW41" s="156" t="s">
        <v>18</v>
      </c>
      <c r="DEX41" s="157" t="s">
        <v>1</v>
      </c>
      <c r="DEY41" s="156" t="s">
        <v>29</v>
      </c>
      <c r="DEZ41" s="318" t="s">
        <v>247</v>
      </c>
      <c r="DFA41" s="317"/>
      <c r="DFB41" s="317"/>
      <c r="DFC41" s="317"/>
      <c r="DFD41" s="317"/>
      <c r="DFE41" s="156" t="s">
        <v>18</v>
      </c>
      <c r="DFF41" s="157" t="s">
        <v>1</v>
      </c>
      <c r="DFG41" s="156" t="s">
        <v>29</v>
      </c>
      <c r="DFH41" s="318" t="s">
        <v>247</v>
      </c>
      <c r="DFI41" s="317"/>
      <c r="DFJ41" s="317"/>
      <c r="DFK41" s="317"/>
      <c r="DFL41" s="317"/>
      <c r="DFM41" s="156" t="s">
        <v>18</v>
      </c>
      <c r="DFN41" s="157" t="s">
        <v>1</v>
      </c>
      <c r="DFO41" s="156" t="s">
        <v>29</v>
      </c>
      <c r="DFP41" s="318" t="s">
        <v>247</v>
      </c>
      <c r="DFQ41" s="317"/>
      <c r="DFR41" s="317"/>
      <c r="DFS41" s="317"/>
      <c r="DFT41" s="317"/>
      <c r="DFU41" s="156" t="s">
        <v>18</v>
      </c>
      <c r="DFV41" s="157" t="s">
        <v>1</v>
      </c>
      <c r="DFW41" s="156" t="s">
        <v>29</v>
      </c>
      <c r="DFX41" s="318" t="s">
        <v>247</v>
      </c>
      <c r="DFY41" s="317"/>
      <c r="DFZ41" s="317"/>
      <c r="DGA41" s="317"/>
      <c r="DGB41" s="317"/>
      <c r="DGC41" s="156" t="s">
        <v>18</v>
      </c>
      <c r="DGD41" s="157" t="s">
        <v>1</v>
      </c>
      <c r="DGE41" s="156" t="s">
        <v>29</v>
      </c>
      <c r="DGF41" s="318" t="s">
        <v>247</v>
      </c>
      <c r="DGG41" s="317"/>
      <c r="DGH41" s="317"/>
      <c r="DGI41" s="317"/>
      <c r="DGJ41" s="317"/>
      <c r="DGK41" s="156" t="s">
        <v>18</v>
      </c>
      <c r="DGL41" s="157" t="s">
        <v>1</v>
      </c>
      <c r="DGM41" s="156" t="s">
        <v>29</v>
      </c>
      <c r="DGN41" s="318" t="s">
        <v>247</v>
      </c>
      <c r="DGO41" s="317"/>
      <c r="DGP41" s="317"/>
      <c r="DGQ41" s="317"/>
      <c r="DGR41" s="317"/>
      <c r="DGS41" s="156" t="s">
        <v>18</v>
      </c>
      <c r="DGT41" s="157" t="s">
        <v>1</v>
      </c>
      <c r="DGU41" s="156" t="s">
        <v>29</v>
      </c>
      <c r="DGV41" s="318" t="s">
        <v>247</v>
      </c>
      <c r="DGW41" s="317"/>
      <c r="DGX41" s="317"/>
      <c r="DGY41" s="317"/>
      <c r="DGZ41" s="317"/>
      <c r="DHA41" s="156" t="s">
        <v>18</v>
      </c>
      <c r="DHB41" s="157" t="s">
        <v>1</v>
      </c>
      <c r="DHC41" s="156" t="s">
        <v>29</v>
      </c>
      <c r="DHD41" s="318" t="s">
        <v>247</v>
      </c>
      <c r="DHE41" s="317"/>
      <c r="DHF41" s="317"/>
      <c r="DHG41" s="317"/>
      <c r="DHH41" s="317"/>
      <c r="DHI41" s="156" t="s">
        <v>18</v>
      </c>
      <c r="DHJ41" s="157" t="s">
        <v>1</v>
      </c>
      <c r="DHK41" s="156" t="s">
        <v>29</v>
      </c>
      <c r="DHL41" s="318" t="s">
        <v>247</v>
      </c>
      <c r="DHM41" s="317"/>
      <c r="DHN41" s="317"/>
      <c r="DHO41" s="317"/>
      <c r="DHP41" s="317"/>
      <c r="DHQ41" s="156" t="s">
        <v>18</v>
      </c>
      <c r="DHR41" s="157" t="s">
        <v>1</v>
      </c>
      <c r="DHS41" s="156" t="s">
        <v>29</v>
      </c>
      <c r="DHT41" s="318" t="s">
        <v>247</v>
      </c>
      <c r="DHU41" s="317"/>
      <c r="DHV41" s="317"/>
      <c r="DHW41" s="317"/>
      <c r="DHX41" s="317"/>
      <c r="DHY41" s="156" t="s">
        <v>18</v>
      </c>
      <c r="DHZ41" s="157" t="s">
        <v>1</v>
      </c>
      <c r="DIA41" s="156" t="s">
        <v>29</v>
      </c>
      <c r="DIB41" s="318" t="s">
        <v>247</v>
      </c>
      <c r="DIC41" s="317"/>
      <c r="DID41" s="317"/>
      <c r="DIE41" s="317"/>
      <c r="DIF41" s="317"/>
      <c r="DIG41" s="156" t="s">
        <v>18</v>
      </c>
      <c r="DIH41" s="157" t="s">
        <v>1</v>
      </c>
      <c r="DII41" s="156" t="s">
        <v>29</v>
      </c>
      <c r="DIJ41" s="318" t="s">
        <v>247</v>
      </c>
      <c r="DIK41" s="317"/>
      <c r="DIL41" s="317"/>
      <c r="DIM41" s="317"/>
      <c r="DIN41" s="317"/>
      <c r="DIO41" s="156" t="s">
        <v>18</v>
      </c>
      <c r="DIP41" s="157" t="s">
        <v>1</v>
      </c>
      <c r="DIQ41" s="156" t="s">
        <v>29</v>
      </c>
      <c r="DIR41" s="318" t="s">
        <v>247</v>
      </c>
      <c r="DIS41" s="317"/>
      <c r="DIT41" s="317"/>
      <c r="DIU41" s="317"/>
      <c r="DIV41" s="317"/>
      <c r="DIW41" s="156" t="s">
        <v>18</v>
      </c>
      <c r="DIX41" s="157" t="s">
        <v>1</v>
      </c>
      <c r="DIY41" s="156" t="s">
        <v>29</v>
      </c>
      <c r="DIZ41" s="318" t="s">
        <v>247</v>
      </c>
      <c r="DJA41" s="317"/>
      <c r="DJB41" s="317"/>
      <c r="DJC41" s="317"/>
      <c r="DJD41" s="317"/>
      <c r="DJE41" s="156" t="s">
        <v>18</v>
      </c>
      <c r="DJF41" s="157" t="s">
        <v>1</v>
      </c>
      <c r="DJG41" s="156" t="s">
        <v>29</v>
      </c>
      <c r="DJH41" s="318" t="s">
        <v>247</v>
      </c>
      <c r="DJI41" s="317"/>
      <c r="DJJ41" s="317"/>
      <c r="DJK41" s="317"/>
      <c r="DJL41" s="317"/>
      <c r="DJM41" s="156" t="s">
        <v>18</v>
      </c>
      <c r="DJN41" s="157" t="s">
        <v>1</v>
      </c>
      <c r="DJO41" s="156" t="s">
        <v>29</v>
      </c>
      <c r="DJP41" s="318" t="s">
        <v>247</v>
      </c>
      <c r="DJQ41" s="317"/>
      <c r="DJR41" s="317"/>
      <c r="DJS41" s="317"/>
      <c r="DJT41" s="317"/>
      <c r="DJU41" s="156" t="s">
        <v>18</v>
      </c>
      <c r="DJV41" s="157" t="s">
        <v>1</v>
      </c>
      <c r="DJW41" s="156" t="s">
        <v>29</v>
      </c>
      <c r="DJX41" s="318" t="s">
        <v>247</v>
      </c>
      <c r="DJY41" s="317"/>
      <c r="DJZ41" s="317"/>
      <c r="DKA41" s="317"/>
      <c r="DKB41" s="317"/>
      <c r="DKC41" s="156" t="s">
        <v>18</v>
      </c>
      <c r="DKD41" s="157" t="s">
        <v>1</v>
      </c>
      <c r="DKE41" s="156" t="s">
        <v>29</v>
      </c>
      <c r="DKF41" s="318" t="s">
        <v>247</v>
      </c>
      <c r="DKG41" s="317"/>
      <c r="DKH41" s="317"/>
      <c r="DKI41" s="317"/>
      <c r="DKJ41" s="317"/>
      <c r="DKK41" s="156" t="s">
        <v>18</v>
      </c>
      <c r="DKL41" s="157" t="s">
        <v>1</v>
      </c>
      <c r="DKM41" s="156" t="s">
        <v>29</v>
      </c>
      <c r="DKN41" s="318" t="s">
        <v>247</v>
      </c>
      <c r="DKO41" s="317"/>
      <c r="DKP41" s="317"/>
      <c r="DKQ41" s="317"/>
      <c r="DKR41" s="317"/>
      <c r="DKS41" s="156" t="s">
        <v>18</v>
      </c>
      <c r="DKT41" s="157" t="s">
        <v>1</v>
      </c>
      <c r="DKU41" s="156" t="s">
        <v>29</v>
      </c>
      <c r="DKV41" s="318" t="s">
        <v>247</v>
      </c>
      <c r="DKW41" s="317"/>
      <c r="DKX41" s="317"/>
      <c r="DKY41" s="317"/>
      <c r="DKZ41" s="317"/>
      <c r="DLA41" s="156" t="s">
        <v>18</v>
      </c>
      <c r="DLB41" s="157" t="s">
        <v>1</v>
      </c>
      <c r="DLC41" s="156" t="s">
        <v>29</v>
      </c>
      <c r="DLD41" s="318" t="s">
        <v>247</v>
      </c>
      <c r="DLE41" s="317"/>
      <c r="DLF41" s="317"/>
      <c r="DLG41" s="317"/>
      <c r="DLH41" s="317"/>
      <c r="DLI41" s="156" t="s">
        <v>18</v>
      </c>
      <c r="DLJ41" s="157" t="s">
        <v>1</v>
      </c>
      <c r="DLK41" s="156" t="s">
        <v>29</v>
      </c>
      <c r="DLL41" s="318" t="s">
        <v>247</v>
      </c>
      <c r="DLM41" s="317"/>
      <c r="DLN41" s="317"/>
      <c r="DLO41" s="317"/>
      <c r="DLP41" s="317"/>
      <c r="DLQ41" s="156" t="s">
        <v>18</v>
      </c>
      <c r="DLR41" s="157" t="s">
        <v>1</v>
      </c>
      <c r="DLS41" s="156" t="s">
        <v>29</v>
      </c>
      <c r="DLT41" s="318" t="s">
        <v>247</v>
      </c>
      <c r="DLU41" s="317"/>
      <c r="DLV41" s="317"/>
      <c r="DLW41" s="317"/>
      <c r="DLX41" s="317"/>
      <c r="DLY41" s="156" t="s">
        <v>18</v>
      </c>
      <c r="DLZ41" s="157" t="s">
        <v>1</v>
      </c>
      <c r="DMA41" s="156" t="s">
        <v>29</v>
      </c>
      <c r="DMB41" s="318" t="s">
        <v>247</v>
      </c>
      <c r="DMC41" s="317"/>
      <c r="DMD41" s="317"/>
      <c r="DME41" s="317"/>
      <c r="DMF41" s="317"/>
      <c r="DMG41" s="156" t="s">
        <v>18</v>
      </c>
      <c r="DMH41" s="157" t="s">
        <v>1</v>
      </c>
      <c r="DMI41" s="156" t="s">
        <v>29</v>
      </c>
      <c r="DMJ41" s="318" t="s">
        <v>247</v>
      </c>
      <c r="DMK41" s="317"/>
      <c r="DML41" s="317"/>
      <c r="DMM41" s="317"/>
      <c r="DMN41" s="317"/>
      <c r="DMO41" s="156" t="s">
        <v>18</v>
      </c>
      <c r="DMP41" s="157" t="s">
        <v>1</v>
      </c>
      <c r="DMQ41" s="156" t="s">
        <v>29</v>
      </c>
      <c r="DMR41" s="318" t="s">
        <v>247</v>
      </c>
      <c r="DMS41" s="317"/>
      <c r="DMT41" s="317"/>
      <c r="DMU41" s="317"/>
      <c r="DMV41" s="317"/>
      <c r="DMW41" s="156" t="s">
        <v>18</v>
      </c>
      <c r="DMX41" s="157" t="s">
        <v>1</v>
      </c>
      <c r="DMY41" s="156" t="s">
        <v>29</v>
      </c>
      <c r="DMZ41" s="318" t="s">
        <v>247</v>
      </c>
      <c r="DNA41" s="317"/>
      <c r="DNB41" s="317"/>
      <c r="DNC41" s="317"/>
      <c r="DND41" s="317"/>
      <c r="DNE41" s="156" t="s">
        <v>18</v>
      </c>
      <c r="DNF41" s="157" t="s">
        <v>1</v>
      </c>
      <c r="DNG41" s="156" t="s">
        <v>29</v>
      </c>
      <c r="DNH41" s="318" t="s">
        <v>247</v>
      </c>
      <c r="DNI41" s="317"/>
      <c r="DNJ41" s="317"/>
      <c r="DNK41" s="317"/>
      <c r="DNL41" s="317"/>
      <c r="DNM41" s="156" t="s">
        <v>18</v>
      </c>
      <c r="DNN41" s="157" t="s">
        <v>1</v>
      </c>
      <c r="DNO41" s="156" t="s">
        <v>29</v>
      </c>
      <c r="DNP41" s="318" t="s">
        <v>247</v>
      </c>
      <c r="DNQ41" s="317"/>
      <c r="DNR41" s="317"/>
      <c r="DNS41" s="317"/>
      <c r="DNT41" s="317"/>
      <c r="DNU41" s="156" t="s">
        <v>18</v>
      </c>
      <c r="DNV41" s="157" t="s">
        <v>1</v>
      </c>
      <c r="DNW41" s="156" t="s">
        <v>29</v>
      </c>
      <c r="DNX41" s="318" t="s">
        <v>247</v>
      </c>
      <c r="DNY41" s="317"/>
      <c r="DNZ41" s="317"/>
      <c r="DOA41" s="317"/>
      <c r="DOB41" s="317"/>
      <c r="DOC41" s="156" t="s">
        <v>18</v>
      </c>
      <c r="DOD41" s="157" t="s">
        <v>1</v>
      </c>
      <c r="DOE41" s="156" t="s">
        <v>29</v>
      </c>
      <c r="DOF41" s="318" t="s">
        <v>247</v>
      </c>
      <c r="DOG41" s="317"/>
      <c r="DOH41" s="317"/>
      <c r="DOI41" s="317"/>
      <c r="DOJ41" s="317"/>
      <c r="DOK41" s="156" t="s">
        <v>18</v>
      </c>
      <c r="DOL41" s="157" t="s">
        <v>1</v>
      </c>
      <c r="DOM41" s="156" t="s">
        <v>29</v>
      </c>
      <c r="DON41" s="318" t="s">
        <v>247</v>
      </c>
      <c r="DOO41" s="317"/>
      <c r="DOP41" s="317"/>
      <c r="DOQ41" s="317"/>
      <c r="DOR41" s="317"/>
      <c r="DOS41" s="156" t="s">
        <v>18</v>
      </c>
      <c r="DOT41" s="157" t="s">
        <v>1</v>
      </c>
      <c r="DOU41" s="156" t="s">
        <v>29</v>
      </c>
      <c r="DOV41" s="318" t="s">
        <v>247</v>
      </c>
      <c r="DOW41" s="317"/>
      <c r="DOX41" s="317"/>
      <c r="DOY41" s="317"/>
      <c r="DOZ41" s="317"/>
      <c r="DPA41" s="156" t="s">
        <v>18</v>
      </c>
      <c r="DPB41" s="157" t="s">
        <v>1</v>
      </c>
      <c r="DPC41" s="156" t="s">
        <v>29</v>
      </c>
      <c r="DPD41" s="318" t="s">
        <v>247</v>
      </c>
      <c r="DPE41" s="317"/>
      <c r="DPF41" s="317"/>
      <c r="DPG41" s="317"/>
      <c r="DPH41" s="317"/>
      <c r="DPI41" s="156" t="s">
        <v>18</v>
      </c>
      <c r="DPJ41" s="157" t="s">
        <v>1</v>
      </c>
      <c r="DPK41" s="156" t="s">
        <v>29</v>
      </c>
      <c r="DPL41" s="318" t="s">
        <v>247</v>
      </c>
      <c r="DPM41" s="317"/>
      <c r="DPN41" s="317"/>
      <c r="DPO41" s="317"/>
      <c r="DPP41" s="317"/>
      <c r="DPQ41" s="156" t="s">
        <v>18</v>
      </c>
      <c r="DPR41" s="157" t="s">
        <v>1</v>
      </c>
      <c r="DPS41" s="156" t="s">
        <v>29</v>
      </c>
      <c r="DPT41" s="318" t="s">
        <v>247</v>
      </c>
      <c r="DPU41" s="317"/>
      <c r="DPV41" s="317"/>
      <c r="DPW41" s="317"/>
      <c r="DPX41" s="317"/>
      <c r="DPY41" s="156" t="s">
        <v>18</v>
      </c>
      <c r="DPZ41" s="157" t="s">
        <v>1</v>
      </c>
      <c r="DQA41" s="156" t="s">
        <v>29</v>
      </c>
      <c r="DQB41" s="318" t="s">
        <v>247</v>
      </c>
      <c r="DQC41" s="317"/>
      <c r="DQD41" s="317"/>
      <c r="DQE41" s="317"/>
      <c r="DQF41" s="317"/>
      <c r="DQG41" s="156" t="s">
        <v>18</v>
      </c>
      <c r="DQH41" s="157" t="s">
        <v>1</v>
      </c>
      <c r="DQI41" s="156" t="s">
        <v>29</v>
      </c>
      <c r="DQJ41" s="318" t="s">
        <v>247</v>
      </c>
      <c r="DQK41" s="317"/>
      <c r="DQL41" s="317"/>
      <c r="DQM41" s="317"/>
      <c r="DQN41" s="317"/>
      <c r="DQO41" s="156" t="s">
        <v>18</v>
      </c>
      <c r="DQP41" s="157" t="s">
        <v>1</v>
      </c>
      <c r="DQQ41" s="156" t="s">
        <v>29</v>
      </c>
      <c r="DQR41" s="318" t="s">
        <v>247</v>
      </c>
      <c r="DQS41" s="317"/>
      <c r="DQT41" s="317"/>
      <c r="DQU41" s="317"/>
      <c r="DQV41" s="317"/>
      <c r="DQW41" s="156" t="s">
        <v>18</v>
      </c>
      <c r="DQX41" s="157" t="s">
        <v>1</v>
      </c>
      <c r="DQY41" s="156" t="s">
        <v>29</v>
      </c>
      <c r="DQZ41" s="318" t="s">
        <v>247</v>
      </c>
      <c r="DRA41" s="317"/>
      <c r="DRB41" s="317"/>
      <c r="DRC41" s="317"/>
      <c r="DRD41" s="317"/>
      <c r="DRE41" s="156" t="s">
        <v>18</v>
      </c>
      <c r="DRF41" s="157" t="s">
        <v>1</v>
      </c>
      <c r="DRG41" s="156" t="s">
        <v>29</v>
      </c>
      <c r="DRH41" s="318" t="s">
        <v>247</v>
      </c>
      <c r="DRI41" s="317"/>
      <c r="DRJ41" s="317"/>
      <c r="DRK41" s="317"/>
      <c r="DRL41" s="317"/>
      <c r="DRM41" s="156" t="s">
        <v>18</v>
      </c>
      <c r="DRN41" s="157" t="s">
        <v>1</v>
      </c>
      <c r="DRO41" s="156" t="s">
        <v>29</v>
      </c>
      <c r="DRP41" s="318" t="s">
        <v>247</v>
      </c>
      <c r="DRQ41" s="317"/>
      <c r="DRR41" s="317"/>
      <c r="DRS41" s="317"/>
      <c r="DRT41" s="317"/>
      <c r="DRU41" s="156" t="s">
        <v>18</v>
      </c>
      <c r="DRV41" s="157" t="s">
        <v>1</v>
      </c>
      <c r="DRW41" s="156" t="s">
        <v>29</v>
      </c>
      <c r="DRX41" s="318" t="s">
        <v>247</v>
      </c>
      <c r="DRY41" s="317"/>
      <c r="DRZ41" s="317"/>
      <c r="DSA41" s="317"/>
      <c r="DSB41" s="317"/>
      <c r="DSC41" s="156" t="s">
        <v>18</v>
      </c>
      <c r="DSD41" s="157" t="s">
        <v>1</v>
      </c>
      <c r="DSE41" s="156" t="s">
        <v>29</v>
      </c>
      <c r="DSF41" s="318" t="s">
        <v>247</v>
      </c>
      <c r="DSG41" s="317"/>
      <c r="DSH41" s="317"/>
      <c r="DSI41" s="317"/>
      <c r="DSJ41" s="317"/>
      <c r="DSK41" s="156" t="s">
        <v>18</v>
      </c>
      <c r="DSL41" s="157" t="s">
        <v>1</v>
      </c>
      <c r="DSM41" s="156" t="s">
        <v>29</v>
      </c>
      <c r="DSN41" s="318" t="s">
        <v>247</v>
      </c>
      <c r="DSO41" s="317"/>
      <c r="DSP41" s="317"/>
      <c r="DSQ41" s="317"/>
      <c r="DSR41" s="317"/>
      <c r="DSS41" s="156" t="s">
        <v>18</v>
      </c>
      <c r="DST41" s="157" t="s">
        <v>1</v>
      </c>
      <c r="DSU41" s="156" t="s">
        <v>29</v>
      </c>
      <c r="DSV41" s="318" t="s">
        <v>247</v>
      </c>
      <c r="DSW41" s="317"/>
      <c r="DSX41" s="317"/>
      <c r="DSY41" s="317"/>
      <c r="DSZ41" s="317"/>
      <c r="DTA41" s="156" t="s">
        <v>18</v>
      </c>
      <c r="DTB41" s="157" t="s">
        <v>1</v>
      </c>
      <c r="DTC41" s="156" t="s">
        <v>29</v>
      </c>
      <c r="DTD41" s="318" t="s">
        <v>247</v>
      </c>
      <c r="DTE41" s="317"/>
      <c r="DTF41" s="317"/>
      <c r="DTG41" s="317"/>
      <c r="DTH41" s="317"/>
      <c r="DTI41" s="156" t="s">
        <v>18</v>
      </c>
      <c r="DTJ41" s="157" t="s">
        <v>1</v>
      </c>
      <c r="DTK41" s="156" t="s">
        <v>29</v>
      </c>
      <c r="DTL41" s="318" t="s">
        <v>247</v>
      </c>
      <c r="DTM41" s="317"/>
      <c r="DTN41" s="317"/>
      <c r="DTO41" s="317"/>
      <c r="DTP41" s="317"/>
      <c r="DTQ41" s="156" t="s">
        <v>18</v>
      </c>
      <c r="DTR41" s="157" t="s">
        <v>1</v>
      </c>
      <c r="DTS41" s="156" t="s">
        <v>29</v>
      </c>
      <c r="DTT41" s="318" t="s">
        <v>247</v>
      </c>
      <c r="DTU41" s="317"/>
      <c r="DTV41" s="317"/>
      <c r="DTW41" s="317"/>
      <c r="DTX41" s="317"/>
      <c r="DTY41" s="156" t="s">
        <v>18</v>
      </c>
      <c r="DTZ41" s="157" t="s">
        <v>1</v>
      </c>
      <c r="DUA41" s="156" t="s">
        <v>29</v>
      </c>
      <c r="DUB41" s="318" t="s">
        <v>247</v>
      </c>
      <c r="DUC41" s="317"/>
      <c r="DUD41" s="317"/>
      <c r="DUE41" s="317"/>
      <c r="DUF41" s="317"/>
      <c r="DUG41" s="156" t="s">
        <v>18</v>
      </c>
      <c r="DUH41" s="157" t="s">
        <v>1</v>
      </c>
      <c r="DUI41" s="156" t="s">
        <v>29</v>
      </c>
      <c r="DUJ41" s="318" t="s">
        <v>247</v>
      </c>
      <c r="DUK41" s="317"/>
      <c r="DUL41" s="317"/>
      <c r="DUM41" s="317"/>
      <c r="DUN41" s="317"/>
      <c r="DUO41" s="156" t="s">
        <v>18</v>
      </c>
      <c r="DUP41" s="157" t="s">
        <v>1</v>
      </c>
      <c r="DUQ41" s="156" t="s">
        <v>29</v>
      </c>
      <c r="DUR41" s="318" t="s">
        <v>247</v>
      </c>
      <c r="DUS41" s="317"/>
      <c r="DUT41" s="317"/>
      <c r="DUU41" s="317"/>
      <c r="DUV41" s="317"/>
      <c r="DUW41" s="156" t="s">
        <v>18</v>
      </c>
      <c r="DUX41" s="157" t="s">
        <v>1</v>
      </c>
      <c r="DUY41" s="156" t="s">
        <v>29</v>
      </c>
      <c r="DUZ41" s="318" t="s">
        <v>247</v>
      </c>
      <c r="DVA41" s="317"/>
      <c r="DVB41" s="317"/>
      <c r="DVC41" s="317"/>
      <c r="DVD41" s="317"/>
      <c r="DVE41" s="156" t="s">
        <v>18</v>
      </c>
      <c r="DVF41" s="157" t="s">
        <v>1</v>
      </c>
      <c r="DVG41" s="156" t="s">
        <v>29</v>
      </c>
      <c r="DVH41" s="318" t="s">
        <v>247</v>
      </c>
      <c r="DVI41" s="317"/>
      <c r="DVJ41" s="317"/>
      <c r="DVK41" s="317"/>
      <c r="DVL41" s="317"/>
      <c r="DVM41" s="156" t="s">
        <v>18</v>
      </c>
      <c r="DVN41" s="157" t="s">
        <v>1</v>
      </c>
      <c r="DVO41" s="156" t="s">
        <v>29</v>
      </c>
      <c r="DVP41" s="318" t="s">
        <v>247</v>
      </c>
      <c r="DVQ41" s="317"/>
      <c r="DVR41" s="317"/>
      <c r="DVS41" s="317"/>
      <c r="DVT41" s="317"/>
      <c r="DVU41" s="156" t="s">
        <v>18</v>
      </c>
      <c r="DVV41" s="157" t="s">
        <v>1</v>
      </c>
      <c r="DVW41" s="156" t="s">
        <v>29</v>
      </c>
      <c r="DVX41" s="318" t="s">
        <v>247</v>
      </c>
      <c r="DVY41" s="317"/>
      <c r="DVZ41" s="317"/>
      <c r="DWA41" s="317"/>
      <c r="DWB41" s="317"/>
      <c r="DWC41" s="156" t="s">
        <v>18</v>
      </c>
      <c r="DWD41" s="157" t="s">
        <v>1</v>
      </c>
      <c r="DWE41" s="156" t="s">
        <v>29</v>
      </c>
      <c r="DWF41" s="318" t="s">
        <v>247</v>
      </c>
      <c r="DWG41" s="317"/>
      <c r="DWH41" s="317"/>
      <c r="DWI41" s="317"/>
      <c r="DWJ41" s="317"/>
      <c r="DWK41" s="156" t="s">
        <v>18</v>
      </c>
      <c r="DWL41" s="157" t="s">
        <v>1</v>
      </c>
      <c r="DWM41" s="156" t="s">
        <v>29</v>
      </c>
      <c r="DWN41" s="318" t="s">
        <v>247</v>
      </c>
      <c r="DWO41" s="317"/>
      <c r="DWP41" s="317"/>
      <c r="DWQ41" s="317"/>
      <c r="DWR41" s="317"/>
      <c r="DWS41" s="156" t="s">
        <v>18</v>
      </c>
      <c r="DWT41" s="157" t="s">
        <v>1</v>
      </c>
      <c r="DWU41" s="156" t="s">
        <v>29</v>
      </c>
      <c r="DWV41" s="318" t="s">
        <v>247</v>
      </c>
      <c r="DWW41" s="317"/>
      <c r="DWX41" s="317"/>
      <c r="DWY41" s="317"/>
      <c r="DWZ41" s="317"/>
      <c r="DXA41" s="156" t="s">
        <v>18</v>
      </c>
      <c r="DXB41" s="157" t="s">
        <v>1</v>
      </c>
      <c r="DXC41" s="156" t="s">
        <v>29</v>
      </c>
      <c r="DXD41" s="318" t="s">
        <v>247</v>
      </c>
      <c r="DXE41" s="317"/>
      <c r="DXF41" s="317"/>
      <c r="DXG41" s="317"/>
      <c r="DXH41" s="317"/>
      <c r="DXI41" s="156" t="s">
        <v>18</v>
      </c>
      <c r="DXJ41" s="157" t="s">
        <v>1</v>
      </c>
      <c r="DXK41" s="156" t="s">
        <v>29</v>
      </c>
      <c r="DXL41" s="318" t="s">
        <v>247</v>
      </c>
      <c r="DXM41" s="317"/>
      <c r="DXN41" s="317"/>
      <c r="DXO41" s="317"/>
      <c r="DXP41" s="317"/>
      <c r="DXQ41" s="156" t="s">
        <v>18</v>
      </c>
      <c r="DXR41" s="157" t="s">
        <v>1</v>
      </c>
      <c r="DXS41" s="156" t="s">
        <v>29</v>
      </c>
      <c r="DXT41" s="318" t="s">
        <v>247</v>
      </c>
      <c r="DXU41" s="317"/>
      <c r="DXV41" s="317"/>
      <c r="DXW41" s="317"/>
      <c r="DXX41" s="317"/>
      <c r="DXY41" s="156" t="s">
        <v>18</v>
      </c>
      <c r="DXZ41" s="157" t="s">
        <v>1</v>
      </c>
      <c r="DYA41" s="156" t="s">
        <v>29</v>
      </c>
      <c r="DYB41" s="318" t="s">
        <v>247</v>
      </c>
      <c r="DYC41" s="317"/>
      <c r="DYD41" s="317"/>
      <c r="DYE41" s="317"/>
      <c r="DYF41" s="317"/>
      <c r="DYG41" s="156" t="s">
        <v>18</v>
      </c>
      <c r="DYH41" s="157" t="s">
        <v>1</v>
      </c>
      <c r="DYI41" s="156" t="s">
        <v>29</v>
      </c>
      <c r="DYJ41" s="318" t="s">
        <v>247</v>
      </c>
      <c r="DYK41" s="317"/>
      <c r="DYL41" s="317"/>
      <c r="DYM41" s="317"/>
      <c r="DYN41" s="317"/>
      <c r="DYO41" s="156" t="s">
        <v>18</v>
      </c>
      <c r="DYP41" s="157" t="s">
        <v>1</v>
      </c>
      <c r="DYQ41" s="156" t="s">
        <v>29</v>
      </c>
      <c r="DYR41" s="318" t="s">
        <v>247</v>
      </c>
      <c r="DYS41" s="317"/>
      <c r="DYT41" s="317"/>
      <c r="DYU41" s="317"/>
      <c r="DYV41" s="317"/>
      <c r="DYW41" s="156" t="s">
        <v>18</v>
      </c>
      <c r="DYX41" s="157" t="s">
        <v>1</v>
      </c>
      <c r="DYY41" s="156" t="s">
        <v>29</v>
      </c>
      <c r="DYZ41" s="318" t="s">
        <v>247</v>
      </c>
      <c r="DZA41" s="317"/>
      <c r="DZB41" s="317"/>
      <c r="DZC41" s="317"/>
      <c r="DZD41" s="317"/>
      <c r="DZE41" s="156" t="s">
        <v>18</v>
      </c>
      <c r="DZF41" s="157" t="s">
        <v>1</v>
      </c>
      <c r="DZG41" s="156" t="s">
        <v>29</v>
      </c>
      <c r="DZH41" s="318" t="s">
        <v>247</v>
      </c>
      <c r="DZI41" s="317"/>
      <c r="DZJ41" s="317"/>
      <c r="DZK41" s="317"/>
      <c r="DZL41" s="317"/>
      <c r="DZM41" s="156" t="s">
        <v>18</v>
      </c>
      <c r="DZN41" s="157" t="s">
        <v>1</v>
      </c>
      <c r="DZO41" s="156" t="s">
        <v>29</v>
      </c>
      <c r="DZP41" s="318" t="s">
        <v>247</v>
      </c>
      <c r="DZQ41" s="317"/>
      <c r="DZR41" s="317"/>
      <c r="DZS41" s="317"/>
      <c r="DZT41" s="317"/>
      <c r="DZU41" s="156" t="s">
        <v>18</v>
      </c>
      <c r="DZV41" s="157" t="s">
        <v>1</v>
      </c>
      <c r="DZW41" s="156" t="s">
        <v>29</v>
      </c>
      <c r="DZX41" s="318" t="s">
        <v>247</v>
      </c>
      <c r="DZY41" s="317"/>
      <c r="DZZ41" s="317"/>
      <c r="EAA41" s="317"/>
      <c r="EAB41" s="317"/>
      <c r="EAC41" s="156" t="s">
        <v>18</v>
      </c>
      <c r="EAD41" s="157" t="s">
        <v>1</v>
      </c>
      <c r="EAE41" s="156" t="s">
        <v>29</v>
      </c>
      <c r="EAF41" s="318" t="s">
        <v>247</v>
      </c>
      <c r="EAG41" s="317"/>
      <c r="EAH41" s="317"/>
      <c r="EAI41" s="317"/>
      <c r="EAJ41" s="317"/>
      <c r="EAK41" s="156" t="s">
        <v>18</v>
      </c>
      <c r="EAL41" s="157" t="s">
        <v>1</v>
      </c>
      <c r="EAM41" s="156" t="s">
        <v>29</v>
      </c>
      <c r="EAN41" s="318" t="s">
        <v>247</v>
      </c>
      <c r="EAO41" s="317"/>
      <c r="EAP41" s="317"/>
      <c r="EAQ41" s="317"/>
      <c r="EAR41" s="317"/>
      <c r="EAS41" s="156" t="s">
        <v>18</v>
      </c>
      <c r="EAT41" s="157" t="s">
        <v>1</v>
      </c>
      <c r="EAU41" s="156" t="s">
        <v>29</v>
      </c>
      <c r="EAV41" s="318" t="s">
        <v>247</v>
      </c>
      <c r="EAW41" s="317"/>
      <c r="EAX41" s="317"/>
      <c r="EAY41" s="317"/>
      <c r="EAZ41" s="317"/>
      <c r="EBA41" s="156" t="s">
        <v>18</v>
      </c>
      <c r="EBB41" s="157" t="s">
        <v>1</v>
      </c>
      <c r="EBC41" s="156" t="s">
        <v>29</v>
      </c>
      <c r="EBD41" s="318" t="s">
        <v>247</v>
      </c>
      <c r="EBE41" s="317"/>
      <c r="EBF41" s="317"/>
      <c r="EBG41" s="317"/>
      <c r="EBH41" s="317"/>
      <c r="EBI41" s="156" t="s">
        <v>18</v>
      </c>
      <c r="EBJ41" s="157" t="s">
        <v>1</v>
      </c>
      <c r="EBK41" s="156" t="s">
        <v>29</v>
      </c>
      <c r="EBL41" s="318" t="s">
        <v>247</v>
      </c>
      <c r="EBM41" s="317"/>
      <c r="EBN41" s="317"/>
      <c r="EBO41" s="317"/>
      <c r="EBP41" s="317"/>
      <c r="EBQ41" s="156" t="s">
        <v>18</v>
      </c>
      <c r="EBR41" s="157" t="s">
        <v>1</v>
      </c>
      <c r="EBS41" s="156" t="s">
        <v>29</v>
      </c>
      <c r="EBT41" s="318" t="s">
        <v>247</v>
      </c>
      <c r="EBU41" s="317"/>
      <c r="EBV41" s="317"/>
      <c r="EBW41" s="317"/>
      <c r="EBX41" s="317"/>
      <c r="EBY41" s="156" t="s">
        <v>18</v>
      </c>
      <c r="EBZ41" s="157" t="s">
        <v>1</v>
      </c>
      <c r="ECA41" s="156" t="s">
        <v>29</v>
      </c>
      <c r="ECB41" s="318" t="s">
        <v>247</v>
      </c>
      <c r="ECC41" s="317"/>
      <c r="ECD41" s="317"/>
      <c r="ECE41" s="317"/>
      <c r="ECF41" s="317"/>
      <c r="ECG41" s="156" t="s">
        <v>18</v>
      </c>
      <c r="ECH41" s="157" t="s">
        <v>1</v>
      </c>
      <c r="ECI41" s="156" t="s">
        <v>29</v>
      </c>
      <c r="ECJ41" s="318" t="s">
        <v>247</v>
      </c>
      <c r="ECK41" s="317"/>
      <c r="ECL41" s="317"/>
      <c r="ECM41" s="317"/>
      <c r="ECN41" s="317"/>
      <c r="ECO41" s="156" t="s">
        <v>18</v>
      </c>
      <c r="ECP41" s="157" t="s">
        <v>1</v>
      </c>
      <c r="ECQ41" s="156" t="s">
        <v>29</v>
      </c>
      <c r="ECR41" s="318" t="s">
        <v>247</v>
      </c>
      <c r="ECS41" s="317"/>
      <c r="ECT41" s="317"/>
      <c r="ECU41" s="317"/>
      <c r="ECV41" s="317"/>
      <c r="ECW41" s="156" t="s">
        <v>18</v>
      </c>
      <c r="ECX41" s="157" t="s">
        <v>1</v>
      </c>
      <c r="ECY41" s="156" t="s">
        <v>29</v>
      </c>
      <c r="ECZ41" s="318" t="s">
        <v>247</v>
      </c>
      <c r="EDA41" s="317"/>
      <c r="EDB41" s="317"/>
      <c r="EDC41" s="317"/>
      <c r="EDD41" s="317"/>
      <c r="EDE41" s="156" t="s">
        <v>18</v>
      </c>
      <c r="EDF41" s="157" t="s">
        <v>1</v>
      </c>
      <c r="EDG41" s="156" t="s">
        <v>29</v>
      </c>
      <c r="EDH41" s="318" t="s">
        <v>247</v>
      </c>
      <c r="EDI41" s="317"/>
      <c r="EDJ41" s="317"/>
      <c r="EDK41" s="317"/>
      <c r="EDL41" s="317"/>
      <c r="EDM41" s="156" t="s">
        <v>18</v>
      </c>
      <c r="EDN41" s="157" t="s">
        <v>1</v>
      </c>
      <c r="EDO41" s="156" t="s">
        <v>29</v>
      </c>
      <c r="EDP41" s="318" t="s">
        <v>247</v>
      </c>
      <c r="EDQ41" s="317"/>
      <c r="EDR41" s="317"/>
      <c r="EDS41" s="317"/>
      <c r="EDT41" s="317"/>
      <c r="EDU41" s="156" t="s">
        <v>18</v>
      </c>
      <c r="EDV41" s="157" t="s">
        <v>1</v>
      </c>
      <c r="EDW41" s="156" t="s">
        <v>29</v>
      </c>
      <c r="EDX41" s="318" t="s">
        <v>247</v>
      </c>
      <c r="EDY41" s="317"/>
      <c r="EDZ41" s="317"/>
      <c r="EEA41" s="317"/>
      <c r="EEB41" s="317"/>
      <c r="EEC41" s="156" t="s">
        <v>18</v>
      </c>
      <c r="EED41" s="157" t="s">
        <v>1</v>
      </c>
      <c r="EEE41" s="156" t="s">
        <v>29</v>
      </c>
      <c r="EEF41" s="318" t="s">
        <v>247</v>
      </c>
      <c r="EEG41" s="317"/>
      <c r="EEH41" s="317"/>
      <c r="EEI41" s="317"/>
      <c r="EEJ41" s="317"/>
      <c r="EEK41" s="156" t="s">
        <v>18</v>
      </c>
      <c r="EEL41" s="157" t="s">
        <v>1</v>
      </c>
      <c r="EEM41" s="156" t="s">
        <v>29</v>
      </c>
      <c r="EEN41" s="318" t="s">
        <v>247</v>
      </c>
      <c r="EEO41" s="317"/>
      <c r="EEP41" s="317"/>
      <c r="EEQ41" s="317"/>
      <c r="EER41" s="317"/>
      <c r="EES41" s="156" t="s">
        <v>18</v>
      </c>
      <c r="EET41" s="157" t="s">
        <v>1</v>
      </c>
      <c r="EEU41" s="156" t="s">
        <v>29</v>
      </c>
      <c r="EEV41" s="318" t="s">
        <v>247</v>
      </c>
      <c r="EEW41" s="317"/>
      <c r="EEX41" s="317"/>
      <c r="EEY41" s="317"/>
      <c r="EEZ41" s="317"/>
      <c r="EFA41" s="156" t="s">
        <v>18</v>
      </c>
      <c r="EFB41" s="157" t="s">
        <v>1</v>
      </c>
      <c r="EFC41" s="156" t="s">
        <v>29</v>
      </c>
      <c r="EFD41" s="318" t="s">
        <v>247</v>
      </c>
      <c r="EFE41" s="317"/>
      <c r="EFF41" s="317"/>
      <c r="EFG41" s="317"/>
      <c r="EFH41" s="317"/>
      <c r="EFI41" s="156" t="s">
        <v>18</v>
      </c>
      <c r="EFJ41" s="157" t="s">
        <v>1</v>
      </c>
      <c r="EFK41" s="156" t="s">
        <v>29</v>
      </c>
      <c r="EFL41" s="318" t="s">
        <v>247</v>
      </c>
      <c r="EFM41" s="317"/>
      <c r="EFN41" s="317"/>
      <c r="EFO41" s="317"/>
      <c r="EFP41" s="317"/>
      <c r="EFQ41" s="156" t="s">
        <v>18</v>
      </c>
      <c r="EFR41" s="157" t="s">
        <v>1</v>
      </c>
      <c r="EFS41" s="156" t="s">
        <v>29</v>
      </c>
      <c r="EFT41" s="318" t="s">
        <v>247</v>
      </c>
      <c r="EFU41" s="317"/>
      <c r="EFV41" s="317"/>
      <c r="EFW41" s="317"/>
      <c r="EFX41" s="317"/>
      <c r="EFY41" s="156" t="s">
        <v>18</v>
      </c>
      <c r="EFZ41" s="157" t="s">
        <v>1</v>
      </c>
      <c r="EGA41" s="156" t="s">
        <v>29</v>
      </c>
      <c r="EGB41" s="318" t="s">
        <v>247</v>
      </c>
      <c r="EGC41" s="317"/>
      <c r="EGD41" s="317"/>
      <c r="EGE41" s="317"/>
      <c r="EGF41" s="317"/>
      <c r="EGG41" s="156" t="s">
        <v>18</v>
      </c>
      <c r="EGH41" s="157" t="s">
        <v>1</v>
      </c>
      <c r="EGI41" s="156" t="s">
        <v>29</v>
      </c>
      <c r="EGJ41" s="318" t="s">
        <v>247</v>
      </c>
      <c r="EGK41" s="317"/>
      <c r="EGL41" s="317"/>
      <c r="EGM41" s="317"/>
      <c r="EGN41" s="317"/>
      <c r="EGO41" s="156" t="s">
        <v>18</v>
      </c>
      <c r="EGP41" s="157" t="s">
        <v>1</v>
      </c>
      <c r="EGQ41" s="156" t="s">
        <v>29</v>
      </c>
      <c r="EGR41" s="318" t="s">
        <v>247</v>
      </c>
      <c r="EGS41" s="317"/>
      <c r="EGT41" s="317"/>
      <c r="EGU41" s="317"/>
      <c r="EGV41" s="317"/>
      <c r="EGW41" s="156" t="s">
        <v>18</v>
      </c>
      <c r="EGX41" s="157" t="s">
        <v>1</v>
      </c>
      <c r="EGY41" s="156" t="s">
        <v>29</v>
      </c>
      <c r="EGZ41" s="318" t="s">
        <v>247</v>
      </c>
      <c r="EHA41" s="317"/>
      <c r="EHB41" s="317"/>
      <c r="EHC41" s="317"/>
      <c r="EHD41" s="317"/>
      <c r="EHE41" s="156" t="s">
        <v>18</v>
      </c>
      <c r="EHF41" s="157" t="s">
        <v>1</v>
      </c>
      <c r="EHG41" s="156" t="s">
        <v>29</v>
      </c>
      <c r="EHH41" s="318" t="s">
        <v>247</v>
      </c>
      <c r="EHI41" s="317"/>
      <c r="EHJ41" s="317"/>
      <c r="EHK41" s="317"/>
      <c r="EHL41" s="317"/>
      <c r="EHM41" s="156" t="s">
        <v>18</v>
      </c>
      <c r="EHN41" s="157" t="s">
        <v>1</v>
      </c>
      <c r="EHO41" s="156" t="s">
        <v>29</v>
      </c>
      <c r="EHP41" s="318" t="s">
        <v>247</v>
      </c>
      <c r="EHQ41" s="317"/>
      <c r="EHR41" s="317"/>
      <c r="EHS41" s="317"/>
      <c r="EHT41" s="317"/>
      <c r="EHU41" s="156" t="s">
        <v>18</v>
      </c>
      <c r="EHV41" s="157" t="s">
        <v>1</v>
      </c>
      <c r="EHW41" s="156" t="s">
        <v>29</v>
      </c>
      <c r="EHX41" s="318" t="s">
        <v>247</v>
      </c>
      <c r="EHY41" s="317"/>
      <c r="EHZ41" s="317"/>
      <c r="EIA41" s="317"/>
      <c r="EIB41" s="317"/>
      <c r="EIC41" s="156" t="s">
        <v>18</v>
      </c>
      <c r="EID41" s="157" t="s">
        <v>1</v>
      </c>
      <c r="EIE41" s="156" t="s">
        <v>29</v>
      </c>
      <c r="EIF41" s="318" t="s">
        <v>247</v>
      </c>
      <c r="EIG41" s="317"/>
      <c r="EIH41" s="317"/>
      <c r="EII41" s="317"/>
      <c r="EIJ41" s="317"/>
      <c r="EIK41" s="156" t="s">
        <v>18</v>
      </c>
      <c r="EIL41" s="157" t="s">
        <v>1</v>
      </c>
      <c r="EIM41" s="156" t="s">
        <v>29</v>
      </c>
      <c r="EIN41" s="318" t="s">
        <v>247</v>
      </c>
      <c r="EIO41" s="317"/>
      <c r="EIP41" s="317"/>
      <c r="EIQ41" s="317"/>
      <c r="EIR41" s="317"/>
      <c r="EIS41" s="156" t="s">
        <v>18</v>
      </c>
      <c r="EIT41" s="157" t="s">
        <v>1</v>
      </c>
      <c r="EIU41" s="156" t="s">
        <v>29</v>
      </c>
      <c r="EIV41" s="318" t="s">
        <v>247</v>
      </c>
      <c r="EIW41" s="317"/>
      <c r="EIX41" s="317"/>
      <c r="EIY41" s="317"/>
      <c r="EIZ41" s="317"/>
      <c r="EJA41" s="156" t="s">
        <v>18</v>
      </c>
      <c r="EJB41" s="157" t="s">
        <v>1</v>
      </c>
      <c r="EJC41" s="156" t="s">
        <v>29</v>
      </c>
      <c r="EJD41" s="318" t="s">
        <v>247</v>
      </c>
      <c r="EJE41" s="317"/>
      <c r="EJF41" s="317"/>
      <c r="EJG41" s="317"/>
      <c r="EJH41" s="317"/>
      <c r="EJI41" s="156" t="s">
        <v>18</v>
      </c>
      <c r="EJJ41" s="157" t="s">
        <v>1</v>
      </c>
      <c r="EJK41" s="156" t="s">
        <v>29</v>
      </c>
      <c r="EJL41" s="318" t="s">
        <v>247</v>
      </c>
      <c r="EJM41" s="317"/>
      <c r="EJN41" s="317"/>
      <c r="EJO41" s="317"/>
      <c r="EJP41" s="317"/>
      <c r="EJQ41" s="156" t="s">
        <v>18</v>
      </c>
      <c r="EJR41" s="157" t="s">
        <v>1</v>
      </c>
      <c r="EJS41" s="156" t="s">
        <v>29</v>
      </c>
      <c r="EJT41" s="318" t="s">
        <v>247</v>
      </c>
      <c r="EJU41" s="317"/>
      <c r="EJV41" s="317"/>
      <c r="EJW41" s="317"/>
      <c r="EJX41" s="317"/>
      <c r="EJY41" s="156" t="s">
        <v>18</v>
      </c>
      <c r="EJZ41" s="157" t="s">
        <v>1</v>
      </c>
      <c r="EKA41" s="156" t="s">
        <v>29</v>
      </c>
      <c r="EKB41" s="318" t="s">
        <v>247</v>
      </c>
      <c r="EKC41" s="317"/>
      <c r="EKD41" s="317"/>
      <c r="EKE41" s="317"/>
      <c r="EKF41" s="317"/>
      <c r="EKG41" s="156" t="s">
        <v>18</v>
      </c>
      <c r="EKH41" s="157" t="s">
        <v>1</v>
      </c>
      <c r="EKI41" s="156" t="s">
        <v>29</v>
      </c>
      <c r="EKJ41" s="318" t="s">
        <v>247</v>
      </c>
      <c r="EKK41" s="317"/>
      <c r="EKL41" s="317"/>
      <c r="EKM41" s="317"/>
      <c r="EKN41" s="317"/>
      <c r="EKO41" s="156" t="s">
        <v>18</v>
      </c>
      <c r="EKP41" s="157" t="s">
        <v>1</v>
      </c>
      <c r="EKQ41" s="156" t="s">
        <v>29</v>
      </c>
      <c r="EKR41" s="318" t="s">
        <v>247</v>
      </c>
      <c r="EKS41" s="317"/>
      <c r="EKT41" s="317"/>
      <c r="EKU41" s="317"/>
      <c r="EKV41" s="317"/>
      <c r="EKW41" s="156" t="s">
        <v>18</v>
      </c>
      <c r="EKX41" s="157" t="s">
        <v>1</v>
      </c>
      <c r="EKY41" s="156" t="s">
        <v>29</v>
      </c>
      <c r="EKZ41" s="318" t="s">
        <v>247</v>
      </c>
      <c r="ELA41" s="317"/>
      <c r="ELB41" s="317"/>
      <c r="ELC41" s="317"/>
      <c r="ELD41" s="317"/>
      <c r="ELE41" s="156" t="s">
        <v>18</v>
      </c>
      <c r="ELF41" s="157" t="s">
        <v>1</v>
      </c>
      <c r="ELG41" s="156" t="s">
        <v>29</v>
      </c>
      <c r="ELH41" s="318" t="s">
        <v>247</v>
      </c>
      <c r="ELI41" s="317"/>
      <c r="ELJ41" s="317"/>
      <c r="ELK41" s="317"/>
      <c r="ELL41" s="317"/>
      <c r="ELM41" s="156" t="s">
        <v>18</v>
      </c>
      <c r="ELN41" s="157" t="s">
        <v>1</v>
      </c>
      <c r="ELO41" s="156" t="s">
        <v>29</v>
      </c>
      <c r="ELP41" s="318" t="s">
        <v>247</v>
      </c>
      <c r="ELQ41" s="317"/>
      <c r="ELR41" s="317"/>
      <c r="ELS41" s="317"/>
      <c r="ELT41" s="317"/>
      <c r="ELU41" s="156" t="s">
        <v>18</v>
      </c>
      <c r="ELV41" s="157" t="s">
        <v>1</v>
      </c>
      <c r="ELW41" s="156" t="s">
        <v>29</v>
      </c>
      <c r="ELX41" s="318" t="s">
        <v>247</v>
      </c>
      <c r="ELY41" s="317"/>
      <c r="ELZ41" s="317"/>
      <c r="EMA41" s="317"/>
      <c r="EMB41" s="317"/>
      <c r="EMC41" s="156" t="s">
        <v>18</v>
      </c>
      <c r="EMD41" s="157" t="s">
        <v>1</v>
      </c>
      <c r="EME41" s="156" t="s">
        <v>29</v>
      </c>
      <c r="EMF41" s="318" t="s">
        <v>247</v>
      </c>
      <c r="EMG41" s="317"/>
      <c r="EMH41" s="317"/>
      <c r="EMI41" s="317"/>
      <c r="EMJ41" s="317"/>
      <c r="EMK41" s="156" t="s">
        <v>18</v>
      </c>
      <c r="EML41" s="157" t="s">
        <v>1</v>
      </c>
      <c r="EMM41" s="156" t="s">
        <v>29</v>
      </c>
      <c r="EMN41" s="318" t="s">
        <v>247</v>
      </c>
      <c r="EMO41" s="317"/>
      <c r="EMP41" s="317"/>
      <c r="EMQ41" s="317"/>
      <c r="EMR41" s="317"/>
      <c r="EMS41" s="156" t="s">
        <v>18</v>
      </c>
      <c r="EMT41" s="157" t="s">
        <v>1</v>
      </c>
      <c r="EMU41" s="156" t="s">
        <v>29</v>
      </c>
      <c r="EMV41" s="318" t="s">
        <v>247</v>
      </c>
      <c r="EMW41" s="317"/>
      <c r="EMX41" s="317"/>
      <c r="EMY41" s="317"/>
      <c r="EMZ41" s="317"/>
      <c r="ENA41" s="156" t="s">
        <v>18</v>
      </c>
      <c r="ENB41" s="157" t="s">
        <v>1</v>
      </c>
      <c r="ENC41" s="156" t="s">
        <v>29</v>
      </c>
      <c r="END41" s="318" t="s">
        <v>247</v>
      </c>
      <c r="ENE41" s="317"/>
      <c r="ENF41" s="317"/>
      <c r="ENG41" s="317"/>
      <c r="ENH41" s="317"/>
      <c r="ENI41" s="156" t="s">
        <v>18</v>
      </c>
      <c r="ENJ41" s="157" t="s">
        <v>1</v>
      </c>
      <c r="ENK41" s="156" t="s">
        <v>29</v>
      </c>
      <c r="ENL41" s="318" t="s">
        <v>247</v>
      </c>
      <c r="ENM41" s="317"/>
      <c r="ENN41" s="317"/>
      <c r="ENO41" s="317"/>
      <c r="ENP41" s="317"/>
      <c r="ENQ41" s="156" t="s">
        <v>18</v>
      </c>
      <c r="ENR41" s="157" t="s">
        <v>1</v>
      </c>
      <c r="ENS41" s="156" t="s">
        <v>29</v>
      </c>
      <c r="ENT41" s="318" t="s">
        <v>247</v>
      </c>
      <c r="ENU41" s="317"/>
      <c r="ENV41" s="317"/>
      <c r="ENW41" s="317"/>
      <c r="ENX41" s="317"/>
      <c r="ENY41" s="156" t="s">
        <v>18</v>
      </c>
      <c r="ENZ41" s="157" t="s">
        <v>1</v>
      </c>
      <c r="EOA41" s="156" t="s">
        <v>29</v>
      </c>
      <c r="EOB41" s="318" t="s">
        <v>247</v>
      </c>
      <c r="EOC41" s="317"/>
      <c r="EOD41" s="317"/>
      <c r="EOE41" s="317"/>
      <c r="EOF41" s="317"/>
      <c r="EOG41" s="156" t="s">
        <v>18</v>
      </c>
      <c r="EOH41" s="157" t="s">
        <v>1</v>
      </c>
      <c r="EOI41" s="156" t="s">
        <v>29</v>
      </c>
      <c r="EOJ41" s="318" t="s">
        <v>247</v>
      </c>
      <c r="EOK41" s="317"/>
      <c r="EOL41" s="317"/>
      <c r="EOM41" s="317"/>
      <c r="EON41" s="317"/>
      <c r="EOO41" s="156" t="s">
        <v>18</v>
      </c>
      <c r="EOP41" s="157" t="s">
        <v>1</v>
      </c>
      <c r="EOQ41" s="156" t="s">
        <v>29</v>
      </c>
      <c r="EOR41" s="318" t="s">
        <v>247</v>
      </c>
      <c r="EOS41" s="317"/>
      <c r="EOT41" s="317"/>
      <c r="EOU41" s="317"/>
      <c r="EOV41" s="317"/>
      <c r="EOW41" s="156" t="s">
        <v>18</v>
      </c>
      <c r="EOX41" s="157" t="s">
        <v>1</v>
      </c>
      <c r="EOY41" s="156" t="s">
        <v>29</v>
      </c>
      <c r="EOZ41" s="318" t="s">
        <v>247</v>
      </c>
      <c r="EPA41" s="317"/>
      <c r="EPB41" s="317"/>
      <c r="EPC41" s="317"/>
      <c r="EPD41" s="317"/>
      <c r="EPE41" s="156" t="s">
        <v>18</v>
      </c>
      <c r="EPF41" s="157" t="s">
        <v>1</v>
      </c>
      <c r="EPG41" s="156" t="s">
        <v>29</v>
      </c>
      <c r="EPH41" s="318" t="s">
        <v>247</v>
      </c>
      <c r="EPI41" s="317"/>
      <c r="EPJ41" s="317"/>
      <c r="EPK41" s="317"/>
      <c r="EPL41" s="317"/>
      <c r="EPM41" s="156" t="s">
        <v>18</v>
      </c>
      <c r="EPN41" s="157" t="s">
        <v>1</v>
      </c>
      <c r="EPO41" s="156" t="s">
        <v>29</v>
      </c>
      <c r="EPP41" s="318" t="s">
        <v>247</v>
      </c>
      <c r="EPQ41" s="317"/>
      <c r="EPR41" s="317"/>
      <c r="EPS41" s="317"/>
      <c r="EPT41" s="317"/>
      <c r="EPU41" s="156" t="s">
        <v>18</v>
      </c>
      <c r="EPV41" s="157" t="s">
        <v>1</v>
      </c>
      <c r="EPW41" s="156" t="s">
        <v>29</v>
      </c>
      <c r="EPX41" s="318" t="s">
        <v>247</v>
      </c>
      <c r="EPY41" s="317"/>
      <c r="EPZ41" s="317"/>
      <c r="EQA41" s="317"/>
      <c r="EQB41" s="317"/>
      <c r="EQC41" s="156" t="s">
        <v>18</v>
      </c>
      <c r="EQD41" s="157" t="s">
        <v>1</v>
      </c>
      <c r="EQE41" s="156" t="s">
        <v>29</v>
      </c>
      <c r="EQF41" s="318" t="s">
        <v>247</v>
      </c>
      <c r="EQG41" s="317"/>
      <c r="EQH41" s="317"/>
      <c r="EQI41" s="317"/>
      <c r="EQJ41" s="317"/>
      <c r="EQK41" s="156" t="s">
        <v>18</v>
      </c>
      <c r="EQL41" s="157" t="s">
        <v>1</v>
      </c>
      <c r="EQM41" s="156" t="s">
        <v>29</v>
      </c>
      <c r="EQN41" s="318" t="s">
        <v>247</v>
      </c>
      <c r="EQO41" s="317"/>
      <c r="EQP41" s="317"/>
      <c r="EQQ41" s="317"/>
      <c r="EQR41" s="317"/>
      <c r="EQS41" s="156" t="s">
        <v>18</v>
      </c>
      <c r="EQT41" s="157" t="s">
        <v>1</v>
      </c>
      <c r="EQU41" s="156" t="s">
        <v>29</v>
      </c>
      <c r="EQV41" s="318" t="s">
        <v>247</v>
      </c>
      <c r="EQW41" s="317"/>
      <c r="EQX41" s="317"/>
      <c r="EQY41" s="317"/>
      <c r="EQZ41" s="317"/>
      <c r="ERA41" s="156" t="s">
        <v>18</v>
      </c>
      <c r="ERB41" s="157" t="s">
        <v>1</v>
      </c>
      <c r="ERC41" s="156" t="s">
        <v>29</v>
      </c>
      <c r="ERD41" s="318" t="s">
        <v>247</v>
      </c>
      <c r="ERE41" s="317"/>
      <c r="ERF41" s="317"/>
      <c r="ERG41" s="317"/>
      <c r="ERH41" s="317"/>
      <c r="ERI41" s="156" t="s">
        <v>18</v>
      </c>
      <c r="ERJ41" s="157" t="s">
        <v>1</v>
      </c>
      <c r="ERK41" s="156" t="s">
        <v>29</v>
      </c>
      <c r="ERL41" s="318" t="s">
        <v>247</v>
      </c>
      <c r="ERM41" s="317"/>
      <c r="ERN41" s="317"/>
      <c r="ERO41" s="317"/>
      <c r="ERP41" s="317"/>
      <c r="ERQ41" s="156" t="s">
        <v>18</v>
      </c>
      <c r="ERR41" s="157" t="s">
        <v>1</v>
      </c>
      <c r="ERS41" s="156" t="s">
        <v>29</v>
      </c>
      <c r="ERT41" s="318" t="s">
        <v>247</v>
      </c>
      <c r="ERU41" s="317"/>
      <c r="ERV41" s="317"/>
      <c r="ERW41" s="317"/>
      <c r="ERX41" s="317"/>
      <c r="ERY41" s="156" t="s">
        <v>18</v>
      </c>
      <c r="ERZ41" s="157" t="s">
        <v>1</v>
      </c>
      <c r="ESA41" s="156" t="s">
        <v>29</v>
      </c>
      <c r="ESB41" s="318" t="s">
        <v>247</v>
      </c>
      <c r="ESC41" s="317"/>
      <c r="ESD41" s="317"/>
      <c r="ESE41" s="317"/>
      <c r="ESF41" s="317"/>
      <c r="ESG41" s="156" t="s">
        <v>18</v>
      </c>
      <c r="ESH41" s="157" t="s">
        <v>1</v>
      </c>
      <c r="ESI41" s="156" t="s">
        <v>29</v>
      </c>
      <c r="ESJ41" s="318" t="s">
        <v>247</v>
      </c>
      <c r="ESK41" s="317"/>
      <c r="ESL41" s="317"/>
      <c r="ESM41" s="317"/>
      <c r="ESN41" s="317"/>
      <c r="ESO41" s="156" t="s">
        <v>18</v>
      </c>
      <c r="ESP41" s="157" t="s">
        <v>1</v>
      </c>
      <c r="ESQ41" s="156" t="s">
        <v>29</v>
      </c>
      <c r="ESR41" s="318" t="s">
        <v>247</v>
      </c>
      <c r="ESS41" s="317"/>
      <c r="EST41" s="317"/>
      <c r="ESU41" s="317"/>
      <c r="ESV41" s="317"/>
      <c r="ESW41" s="156" t="s">
        <v>18</v>
      </c>
      <c r="ESX41" s="157" t="s">
        <v>1</v>
      </c>
      <c r="ESY41" s="156" t="s">
        <v>29</v>
      </c>
      <c r="ESZ41" s="318" t="s">
        <v>247</v>
      </c>
      <c r="ETA41" s="317"/>
      <c r="ETB41" s="317"/>
      <c r="ETC41" s="317"/>
      <c r="ETD41" s="317"/>
      <c r="ETE41" s="156" t="s">
        <v>18</v>
      </c>
      <c r="ETF41" s="157" t="s">
        <v>1</v>
      </c>
      <c r="ETG41" s="156" t="s">
        <v>29</v>
      </c>
      <c r="ETH41" s="318" t="s">
        <v>247</v>
      </c>
      <c r="ETI41" s="317"/>
      <c r="ETJ41" s="317"/>
      <c r="ETK41" s="317"/>
      <c r="ETL41" s="317"/>
      <c r="ETM41" s="156" t="s">
        <v>18</v>
      </c>
      <c r="ETN41" s="157" t="s">
        <v>1</v>
      </c>
      <c r="ETO41" s="156" t="s">
        <v>29</v>
      </c>
      <c r="ETP41" s="318" t="s">
        <v>247</v>
      </c>
      <c r="ETQ41" s="317"/>
      <c r="ETR41" s="317"/>
      <c r="ETS41" s="317"/>
      <c r="ETT41" s="317"/>
      <c r="ETU41" s="156" t="s">
        <v>18</v>
      </c>
      <c r="ETV41" s="157" t="s">
        <v>1</v>
      </c>
      <c r="ETW41" s="156" t="s">
        <v>29</v>
      </c>
      <c r="ETX41" s="318" t="s">
        <v>247</v>
      </c>
      <c r="ETY41" s="317"/>
      <c r="ETZ41" s="317"/>
      <c r="EUA41" s="317"/>
      <c r="EUB41" s="317"/>
      <c r="EUC41" s="156" t="s">
        <v>18</v>
      </c>
      <c r="EUD41" s="157" t="s">
        <v>1</v>
      </c>
      <c r="EUE41" s="156" t="s">
        <v>29</v>
      </c>
      <c r="EUF41" s="318" t="s">
        <v>247</v>
      </c>
      <c r="EUG41" s="317"/>
      <c r="EUH41" s="317"/>
      <c r="EUI41" s="317"/>
      <c r="EUJ41" s="317"/>
      <c r="EUK41" s="156" t="s">
        <v>18</v>
      </c>
      <c r="EUL41" s="157" t="s">
        <v>1</v>
      </c>
      <c r="EUM41" s="156" t="s">
        <v>29</v>
      </c>
      <c r="EUN41" s="318" t="s">
        <v>247</v>
      </c>
      <c r="EUO41" s="317"/>
      <c r="EUP41" s="317"/>
      <c r="EUQ41" s="317"/>
      <c r="EUR41" s="317"/>
      <c r="EUS41" s="156" t="s">
        <v>18</v>
      </c>
      <c r="EUT41" s="157" t="s">
        <v>1</v>
      </c>
      <c r="EUU41" s="156" t="s">
        <v>29</v>
      </c>
      <c r="EUV41" s="318" t="s">
        <v>247</v>
      </c>
      <c r="EUW41" s="317"/>
      <c r="EUX41" s="317"/>
      <c r="EUY41" s="317"/>
      <c r="EUZ41" s="317"/>
      <c r="EVA41" s="156" t="s">
        <v>18</v>
      </c>
      <c r="EVB41" s="157" t="s">
        <v>1</v>
      </c>
      <c r="EVC41" s="156" t="s">
        <v>29</v>
      </c>
      <c r="EVD41" s="318" t="s">
        <v>247</v>
      </c>
      <c r="EVE41" s="317"/>
      <c r="EVF41" s="317"/>
      <c r="EVG41" s="317"/>
      <c r="EVH41" s="317"/>
      <c r="EVI41" s="156" t="s">
        <v>18</v>
      </c>
      <c r="EVJ41" s="157" t="s">
        <v>1</v>
      </c>
      <c r="EVK41" s="156" t="s">
        <v>29</v>
      </c>
      <c r="EVL41" s="318" t="s">
        <v>247</v>
      </c>
      <c r="EVM41" s="317"/>
      <c r="EVN41" s="317"/>
      <c r="EVO41" s="317"/>
      <c r="EVP41" s="317"/>
      <c r="EVQ41" s="156" t="s">
        <v>18</v>
      </c>
      <c r="EVR41" s="157" t="s">
        <v>1</v>
      </c>
      <c r="EVS41" s="156" t="s">
        <v>29</v>
      </c>
      <c r="EVT41" s="318" t="s">
        <v>247</v>
      </c>
      <c r="EVU41" s="317"/>
      <c r="EVV41" s="317"/>
      <c r="EVW41" s="317"/>
      <c r="EVX41" s="317"/>
      <c r="EVY41" s="156" t="s">
        <v>18</v>
      </c>
      <c r="EVZ41" s="157" t="s">
        <v>1</v>
      </c>
      <c r="EWA41" s="156" t="s">
        <v>29</v>
      </c>
      <c r="EWB41" s="318" t="s">
        <v>247</v>
      </c>
      <c r="EWC41" s="317"/>
      <c r="EWD41" s="317"/>
      <c r="EWE41" s="317"/>
      <c r="EWF41" s="317"/>
      <c r="EWG41" s="156" t="s">
        <v>18</v>
      </c>
      <c r="EWH41" s="157" t="s">
        <v>1</v>
      </c>
      <c r="EWI41" s="156" t="s">
        <v>29</v>
      </c>
      <c r="EWJ41" s="318" t="s">
        <v>247</v>
      </c>
      <c r="EWK41" s="317"/>
      <c r="EWL41" s="317"/>
      <c r="EWM41" s="317"/>
      <c r="EWN41" s="317"/>
      <c r="EWO41" s="156" t="s">
        <v>18</v>
      </c>
      <c r="EWP41" s="157" t="s">
        <v>1</v>
      </c>
      <c r="EWQ41" s="156" t="s">
        <v>29</v>
      </c>
      <c r="EWR41" s="318" t="s">
        <v>247</v>
      </c>
      <c r="EWS41" s="317"/>
      <c r="EWT41" s="317"/>
      <c r="EWU41" s="317"/>
      <c r="EWV41" s="317"/>
      <c r="EWW41" s="156" t="s">
        <v>18</v>
      </c>
      <c r="EWX41" s="157" t="s">
        <v>1</v>
      </c>
      <c r="EWY41" s="156" t="s">
        <v>29</v>
      </c>
      <c r="EWZ41" s="318" t="s">
        <v>247</v>
      </c>
      <c r="EXA41" s="317"/>
      <c r="EXB41" s="317"/>
      <c r="EXC41" s="317"/>
      <c r="EXD41" s="317"/>
      <c r="EXE41" s="156" t="s">
        <v>18</v>
      </c>
      <c r="EXF41" s="157" t="s">
        <v>1</v>
      </c>
      <c r="EXG41" s="156" t="s">
        <v>29</v>
      </c>
      <c r="EXH41" s="318" t="s">
        <v>247</v>
      </c>
      <c r="EXI41" s="317"/>
      <c r="EXJ41" s="317"/>
      <c r="EXK41" s="317"/>
      <c r="EXL41" s="317"/>
      <c r="EXM41" s="156" t="s">
        <v>18</v>
      </c>
      <c r="EXN41" s="157" t="s">
        <v>1</v>
      </c>
      <c r="EXO41" s="156" t="s">
        <v>29</v>
      </c>
      <c r="EXP41" s="318" t="s">
        <v>247</v>
      </c>
      <c r="EXQ41" s="317"/>
      <c r="EXR41" s="317"/>
      <c r="EXS41" s="317"/>
      <c r="EXT41" s="317"/>
      <c r="EXU41" s="156" t="s">
        <v>18</v>
      </c>
      <c r="EXV41" s="157" t="s">
        <v>1</v>
      </c>
      <c r="EXW41" s="156" t="s">
        <v>29</v>
      </c>
      <c r="EXX41" s="318" t="s">
        <v>247</v>
      </c>
      <c r="EXY41" s="317"/>
      <c r="EXZ41" s="317"/>
      <c r="EYA41" s="317"/>
      <c r="EYB41" s="317"/>
      <c r="EYC41" s="156" t="s">
        <v>18</v>
      </c>
      <c r="EYD41" s="157" t="s">
        <v>1</v>
      </c>
      <c r="EYE41" s="156" t="s">
        <v>29</v>
      </c>
      <c r="EYF41" s="318" t="s">
        <v>247</v>
      </c>
      <c r="EYG41" s="317"/>
      <c r="EYH41" s="317"/>
      <c r="EYI41" s="317"/>
      <c r="EYJ41" s="317"/>
      <c r="EYK41" s="156" t="s">
        <v>18</v>
      </c>
      <c r="EYL41" s="157" t="s">
        <v>1</v>
      </c>
      <c r="EYM41" s="156" t="s">
        <v>29</v>
      </c>
      <c r="EYN41" s="318" t="s">
        <v>247</v>
      </c>
      <c r="EYO41" s="317"/>
      <c r="EYP41" s="317"/>
      <c r="EYQ41" s="317"/>
      <c r="EYR41" s="317"/>
      <c r="EYS41" s="156" t="s">
        <v>18</v>
      </c>
      <c r="EYT41" s="157" t="s">
        <v>1</v>
      </c>
      <c r="EYU41" s="156" t="s">
        <v>29</v>
      </c>
      <c r="EYV41" s="318" t="s">
        <v>247</v>
      </c>
      <c r="EYW41" s="317"/>
      <c r="EYX41" s="317"/>
      <c r="EYY41" s="317"/>
      <c r="EYZ41" s="317"/>
      <c r="EZA41" s="156" t="s">
        <v>18</v>
      </c>
      <c r="EZB41" s="157" t="s">
        <v>1</v>
      </c>
      <c r="EZC41" s="156" t="s">
        <v>29</v>
      </c>
      <c r="EZD41" s="318" t="s">
        <v>247</v>
      </c>
      <c r="EZE41" s="317"/>
      <c r="EZF41" s="317"/>
      <c r="EZG41" s="317"/>
      <c r="EZH41" s="317"/>
      <c r="EZI41" s="156" t="s">
        <v>18</v>
      </c>
      <c r="EZJ41" s="157" t="s">
        <v>1</v>
      </c>
      <c r="EZK41" s="156" t="s">
        <v>29</v>
      </c>
      <c r="EZL41" s="318" t="s">
        <v>247</v>
      </c>
      <c r="EZM41" s="317"/>
      <c r="EZN41" s="317"/>
      <c r="EZO41" s="317"/>
      <c r="EZP41" s="317"/>
      <c r="EZQ41" s="156" t="s">
        <v>18</v>
      </c>
      <c r="EZR41" s="157" t="s">
        <v>1</v>
      </c>
      <c r="EZS41" s="156" t="s">
        <v>29</v>
      </c>
      <c r="EZT41" s="318" t="s">
        <v>247</v>
      </c>
      <c r="EZU41" s="317"/>
      <c r="EZV41" s="317"/>
      <c r="EZW41" s="317"/>
      <c r="EZX41" s="317"/>
      <c r="EZY41" s="156" t="s">
        <v>18</v>
      </c>
      <c r="EZZ41" s="157" t="s">
        <v>1</v>
      </c>
      <c r="FAA41" s="156" t="s">
        <v>29</v>
      </c>
      <c r="FAB41" s="318" t="s">
        <v>247</v>
      </c>
      <c r="FAC41" s="317"/>
      <c r="FAD41" s="317"/>
      <c r="FAE41" s="317"/>
      <c r="FAF41" s="317"/>
      <c r="FAG41" s="156" t="s">
        <v>18</v>
      </c>
      <c r="FAH41" s="157" t="s">
        <v>1</v>
      </c>
      <c r="FAI41" s="156" t="s">
        <v>29</v>
      </c>
      <c r="FAJ41" s="318" t="s">
        <v>247</v>
      </c>
      <c r="FAK41" s="317"/>
      <c r="FAL41" s="317"/>
      <c r="FAM41" s="317"/>
      <c r="FAN41" s="317"/>
      <c r="FAO41" s="156" t="s">
        <v>18</v>
      </c>
      <c r="FAP41" s="157" t="s">
        <v>1</v>
      </c>
      <c r="FAQ41" s="156" t="s">
        <v>29</v>
      </c>
      <c r="FAR41" s="318" t="s">
        <v>247</v>
      </c>
      <c r="FAS41" s="317"/>
      <c r="FAT41" s="317"/>
      <c r="FAU41" s="317"/>
      <c r="FAV41" s="317"/>
      <c r="FAW41" s="156" t="s">
        <v>18</v>
      </c>
      <c r="FAX41" s="157" t="s">
        <v>1</v>
      </c>
      <c r="FAY41" s="156" t="s">
        <v>29</v>
      </c>
      <c r="FAZ41" s="318" t="s">
        <v>247</v>
      </c>
      <c r="FBA41" s="317"/>
      <c r="FBB41" s="317"/>
      <c r="FBC41" s="317"/>
      <c r="FBD41" s="317"/>
      <c r="FBE41" s="156" t="s">
        <v>18</v>
      </c>
      <c r="FBF41" s="157" t="s">
        <v>1</v>
      </c>
      <c r="FBG41" s="156" t="s">
        <v>29</v>
      </c>
      <c r="FBH41" s="318" t="s">
        <v>247</v>
      </c>
      <c r="FBI41" s="317"/>
      <c r="FBJ41" s="317"/>
      <c r="FBK41" s="317"/>
      <c r="FBL41" s="317"/>
      <c r="FBM41" s="156" t="s">
        <v>18</v>
      </c>
      <c r="FBN41" s="157" t="s">
        <v>1</v>
      </c>
      <c r="FBO41" s="156" t="s">
        <v>29</v>
      </c>
      <c r="FBP41" s="318" t="s">
        <v>247</v>
      </c>
      <c r="FBQ41" s="317"/>
      <c r="FBR41" s="317"/>
      <c r="FBS41" s="317"/>
      <c r="FBT41" s="317"/>
      <c r="FBU41" s="156" t="s">
        <v>18</v>
      </c>
      <c r="FBV41" s="157" t="s">
        <v>1</v>
      </c>
      <c r="FBW41" s="156" t="s">
        <v>29</v>
      </c>
      <c r="FBX41" s="318" t="s">
        <v>247</v>
      </c>
      <c r="FBY41" s="317"/>
      <c r="FBZ41" s="317"/>
      <c r="FCA41" s="317"/>
      <c r="FCB41" s="317"/>
      <c r="FCC41" s="156" t="s">
        <v>18</v>
      </c>
      <c r="FCD41" s="157" t="s">
        <v>1</v>
      </c>
      <c r="FCE41" s="156" t="s">
        <v>29</v>
      </c>
      <c r="FCF41" s="318" t="s">
        <v>247</v>
      </c>
      <c r="FCG41" s="317"/>
      <c r="FCH41" s="317"/>
      <c r="FCI41" s="317"/>
      <c r="FCJ41" s="317"/>
      <c r="FCK41" s="156" t="s">
        <v>18</v>
      </c>
      <c r="FCL41" s="157" t="s">
        <v>1</v>
      </c>
      <c r="FCM41" s="156" t="s">
        <v>29</v>
      </c>
      <c r="FCN41" s="318" t="s">
        <v>247</v>
      </c>
      <c r="FCO41" s="317"/>
      <c r="FCP41" s="317"/>
      <c r="FCQ41" s="317"/>
      <c r="FCR41" s="317"/>
      <c r="FCS41" s="156" t="s">
        <v>18</v>
      </c>
      <c r="FCT41" s="157" t="s">
        <v>1</v>
      </c>
      <c r="FCU41" s="156" t="s">
        <v>29</v>
      </c>
      <c r="FCV41" s="318" t="s">
        <v>247</v>
      </c>
      <c r="FCW41" s="317"/>
      <c r="FCX41" s="317"/>
      <c r="FCY41" s="317"/>
      <c r="FCZ41" s="317"/>
      <c r="FDA41" s="156" t="s">
        <v>18</v>
      </c>
      <c r="FDB41" s="157" t="s">
        <v>1</v>
      </c>
      <c r="FDC41" s="156" t="s">
        <v>29</v>
      </c>
      <c r="FDD41" s="318" t="s">
        <v>247</v>
      </c>
      <c r="FDE41" s="317"/>
      <c r="FDF41" s="317"/>
      <c r="FDG41" s="317"/>
      <c r="FDH41" s="317"/>
      <c r="FDI41" s="156" t="s">
        <v>18</v>
      </c>
      <c r="FDJ41" s="157" t="s">
        <v>1</v>
      </c>
      <c r="FDK41" s="156" t="s">
        <v>29</v>
      </c>
      <c r="FDL41" s="318" t="s">
        <v>247</v>
      </c>
      <c r="FDM41" s="317"/>
      <c r="FDN41" s="317"/>
      <c r="FDO41" s="317"/>
      <c r="FDP41" s="317"/>
      <c r="FDQ41" s="156" t="s">
        <v>18</v>
      </c>
      <c r="FDR41" s="157" t="s">
        <v>1</v>
      </c>
      <c r="FDS41" s="156" t="s">
        <v>29</v>
      </c>
      <c r="FDT41" s="318" t="s">
        <v>247</v>
      </c>
      <c r="FDU41" s="317"/>
      <c r="FDV41" s="317"/>
      <c r="FDW41" s="317"/>
      <c r="FDX41" s="317"/>
      <c r="FDY41" s="156" t="s">
        <v>18</v>
      </c>
      <c r="FDZ41" s="157" t="s">
        <v>1</v>
      </c>
      <c r="FEA41" s="156" t="s">
        <v>29</v>
      </c>
      <c r="FEB41" s="318" t="s">
        <v>247</v>
      </c>
      <c r="FEC41" s="317"/>
      <c r="FED41" s="317"/>
      <c r="FEE41" s="317"/>
      <c r="FEF41" s="317"/>
      <c r="FEG41" s="156" t="s">
        <v>18</v>
      </c>
      <c r="FEH41" s="157" t="s">
        <v>1</v>
      </c>
      <c r="FEI41" s="156" t="s">
        <v>29</v>
      </c>
      <c r="FEJ41" s="318" t="s">
        <v>247</v>
      </c>
      <c r="FEK41" s="317"/>
      <c r="FEL41" s="317"/>
      <c r="FEM41" s="317"/>
      <c r="FEN41" s="317"/>
      <c r="FEO41" s="156" t="s">
        <v>18</v>
      </c>
      <c r="FEP41" s="157" t="s">
        <v>1</v>
      </c>
      <c r="FEQ41" s="156" t="s">
        <v>29</v>
      </c>
      <c r="FER41" s="318" t="s">
        <v>247</v>
      </c>
      <c r="FES41" s="317"/>
      <c r="FET41" s="317"/>
      <c r="FEU41" s="317"/>
      <c r="FEV41" s="317"/>
      <c r="FEW41" s="156" t="s">
        <v>18</v>
      </c>
      <c r="FEX41" s="157" t="s">
        <v>1</v>
      </c>
      <c r="FEY41" s="156" t="s">
        <v>29</v>
      </c>
      <c r="FEZ41" s="318" t="s">
        <v>247</v>
      </c>
      <c r="FFA41" s="317"/>
      <c r="FFB41" s="317"/>
      <c r="FFC41" s="317"/>
      <c r="FFD41" s="317"/>
      <c r="FFE41" s="156" t="s">
        <v>18</v>
      </c>
      <c r="FFF41" s="157" t="s">
        <v>1</v>
      </c>
      <c r="FFG41" s="156" t="s">
        <v>29</v>
      </c>
      <c r="FFH41" s="318" t="s">
        <v>247</v>
      </c>
      <c r="FFI41" s="317"/>
      <c r="FFJ41" s="317"/>
      <c r="FFK41" s="317"/>
      <c r="FFL41" s="317"/>
      <c r="FFM41" s="156" t="s">
        <v>18</v>
      </c>
      <c r="FFN41" s="157" t="s">
        <v>1</v>
      </c>
      <c r="FFO41" s="156" t="s">
        <v>29</v>
      </c>
      <c r="FFP41" s="318" t="s">
        <v>247</v>
      </c>
      <c r="FFQ41" s="317"/>
      <c r="FFR41" s="317"/>
      <c r="FFS41" s="317"/>
      <c r="FFT41" s="317"/>
      <c r="FFU41" s="156" t="s">
        <v>18</v>
      </c>
      <c r="FFV41" s="157" t="s">
        <v>1</v>
      </c>
      <c r="FFW41" s="156" t="s">
        <v>29</v>
      </c>
      <c r="FFX41" s="318" t="s">
        <v>247</v>
      </c>
      <c r="FFY41" s="317"/>
      <c r="FFZ41" s="317"/>
      <c r="FGA41" s="317"/>
      <c r="FGB41" s="317"/>
      <c r="FGC41" s="156" t="s">
        <v>18</v>
      </c>
      <c r="FGD41" s="157" t="s">
        <v>1</v>
      </c>
      <c r="FGE41" s="156" t="s">
        <v>29</v>
      </c>
      <c r="FGF41" s="318" t="s">
        <v>247</v>
      </c>
      <c r="FGG41" s="317"/>
      <c r="FGH41" s="317"/>
      <c r="FGI41" s="317"/>
      <c r="FGJ41" s="317"/>
      <c r="FGK41" s="156" t="s">
        <v>18</v>
      </c>
      <c r="FGL41" s="157" t="s">
        <v>1</v>
      </c>
      <c r="FGM41" s="156" t="s">
        <v>29</v>
      </c>
      <c r="FGN41" s="318" t="s">
        <v>247</v>
      </c>
      <c r="FGO41" s="317"/>
      <c r="FGP41" s="317"/>
      <c r="FGQ41" s="317"/>
      <c r="FGR41" s="317"/>
      <c r="FGS41" s="156" t="s">
        <v>18</v>
      </c>
      <c r="FGT41" s="157" t="s">
        <v>1</v>
      </c>
      <c r="FGU41" s="156" t="s">
        <v>29</v>
      </c>
      <c r="FGV41" s="318" t="s">
        <v>247</v>
      </c>
      <c r="FGW41" s="317"/>
      <c r="FGX41" s="317"/>
      <c r="FGY41" s="317"/>
      <c r="FGZ41" s="317"/>
      <c r="FHA41" s="156" t="s">
        <v>18</v>
      </c>
      <c r="FHB41" s="157" t="s">
        <v>1</v>
      </c>
      <c r="FHC41" s="156" t="s">
        <v>29</v>
      </c>
      <c r="FHD41" s="318" t="s">
        <v>247</v>
      </c>
      <c r="FHE41" s="317"/>
      <c r="FHF41" s="317"/>
      <c r="FHG41" s="317"/>
      <c r="FHH41" s="317"/>
      <c r="FHI41" s="156" t="s">
        <v>18</v>
      </c>
      <c r="FHJ41" s="157" t="s">
        <v>1</v>
      </c>
      <c r="FHK41" s="156" t="s">
        <v>29</v>
      </c>
      <c r="FHL41" s="318" t="s">
        <v>247</v>
      </c>
      <c r="FHM41" s="317"/>
      <c r="FHN41" s="317"/>
      <c r="FHO41" s="317"/>
      <c r="FHP41" s="317"/>
      <c r="FHQ41" s="156" t="s">
        <v>18</v>
      </c>
      <c r="FHR41" s="157" t="s">
        <v>1</v>
      </c>
      <c r="FHS41" s="156" t="s">
        <v>29</v>
      </c>
      <c r="FHT41" s="318" t="s">
        <v>247</v>
      </c>
      <c r="FHU41" s="317"/>
      <c r="FHV41" s="317"/>
      <c r="FHW41" s="317"/>
      <c r="FHX41" s="317"/>
      <c r="FHY41" s="156" t="s">
        <v>18</v>
      </c>
      <c r="FHZ41" s="157" t="s">
        <v>1</v>
      </c>
      <c r="FIA41" s="156" t="s">
        <v>29</v>
      </c>
      <c r="FIB41" s="318" t="s">
        <v>247</v>
      </c>
      <c r="FIC41" s="317"/>
      <c r="FID41" s="317"/>
      <c r="FIE41" s="317"/>
      <c r="FIF41" s="317"/>
      <c r="FIG41" s="156" t="s">
        <v>18</v>
      </c>
      <c r="FIH41" s="157" t="s">
        <v>1</v>
      </c>
      <c r="FII41" s="156" t="s">
        <v>29</v>
      </c>
      <c r="FIJ41" s="318" t="s">
        <v>247</v>
      </c>
      <c r="FIK41" s="317"/>
      <c r="FIL41" s="317"/>
      <c r="FIM41" s="317"/>
      <c r="FIN41" s="317"/>
      <c r="FIO41" s="156" t="s">
        <v>18</v>
      </c>
      <c r="FIP41" s="157" t="s">
        <v>1</v>
      </c>
      <c r="FIQ41" s="156" t="s">
        <v>29</v>
      </c>
      <c r="FIR41" s="318" t="s">
        <v>247</v>
      </c>
      <c r="FIS41" s="317"/>
      <c r="FIT41" s="317"/>
      <c r="FIU41" s="317"/>
      <c r="FIV41" s="317"/>
      <c r="FIW41" s="156" t="s">
        <v>18</v>
      </c>
      <c r="FIX41" s="157" t="s">
        <v>1</v>
      </c>
      <c r="FIY41" s="156" t="s">
        <v>29</v>
      </c>
      <c r="FIZ41" s="318" t="s">
        <v>247</v>
      </c>
      <c r="FJA41" s="317"/>
      <c r="FJB41" s="317"/>
      <c r="FJC41" s="317"/>
      <c r="FJD41" s="317"/>
      <c r="FJE41" s="156" t="s">
        <v>18</v>
      </c>
      <c r="FJF41" s="157" t="s">
        <v>1</v>
      </c>
      <c r="FJG41" s="156" t="s">
        <v>29</v>
      </c>
      <c r="FJH41" s="318" t="s">
        <v>247</v>
      </c>
      <c r="FJI41" s="317"/>
      <c r="FJJ41" s="317"/>
      <c r="FJK41" s="317"/>
      <c r="FJL41" s="317"/>
      <c r="FJM41" s="156" t="s">
        <v>18</v>
      </c>
      <c r="FJN41" s="157" t="s">
        <v>1</v>
      </c>
      <c r="FJO41" s="156" t="s">
        <v>29</v>
      </c>
      <c r="FJP41" s="318" t="s">
        <v>247</v>
      </c>
      <c r="FJQ41" s="317"/>
      <c r="FJR41" s="317"/>
      <c r="FJS41" s="317"/>
      <c r="FJT41" s="317"/>
      <c r="FJU41" s="156" t="s">
        <v>18</v>
      </c>
      <c r="FJV41" s="157" t="s">
        <v>1</v>
      </c>
      <c r="FJW41" s="156" t="s">
        <v>29</v>
      </c>
      <c r="FJX41" s="318" t="s">
        <v>247</v>
      </c>
      <c r="FJY41" s="317"/>
      <c r="FJZ41" s="317"/>
      <c r="FKA41" s="317"/>
      <c r="FKB41" s="317"/>
      <c r="FKC41" s="156" t="s">
        <v>18</v>
      </c>
      <c r="FKD41" s="157" t="s">
        <v>1</v>
      </c>
      <c r="FKE41" s="156" t="s">
        <v>29</v>
      </c>
      <c r="FKF41" s="318" t="s">
        <v>247</v>
      </c>
      <c r="FKG41" s="317"/>
      <c r="FKH41" s="317"/>
      <c r="FKI41" s="317"/>
      <c r="FKJ41" s="317"/>
      <c r="FKK41" s="156" t="s">
        <v>18</v>
      </c>
      <c r="FKL41" s="157" t="s">
        <v>1</v>
      </c>
      <c r="FKM41" s="156" t="s">
        <v>29</v>
      </c>
      <c r="FKN41" s="318" t="s">
        <v>247</v>
      </c>
      <c r="FKO41" s="317"/>
      <c r="FKP41" s="317"/>
      <c r="FKQ41" s="317"/>
      <c r="FKR41" s="317"/>
      <c r="FKS41" s="156" t="s">
        <v>18</v>
      </c>
      <c r="FKT41" s="157" t="s">
        <v>1</v>
      </c>
      <c r="FKU41" s="156" t="s">
        <v>29</v>
      </c>
      <c r="FKV41" s="318" t="s">
        <v>247</v>
      </c>
      <c r="FKW41" s="317"/>
      <c r="FKX41" s="317"/>
      <c r="FKY41" s="317"/>
      <c r="FKZ41" s="317"/>
      <c r="FLA41" s="156" t="s">
        <v>18</v>
      </c>
      <c r="FLB41" s="157" t="s">
        <v>1</v>
      </c>
      <c r="FLC41" s="156" t="s">
        <v>29</v>
      </c>
      <c r="FLD41" s="318" t="s">
        <v>247</v>
      </c>
      <c r="FLE41" s="317"/>
      <c r="FLF41" s="317"/>
      <c r="FLG41" s="317"/>
      <c r="FLH41" s="317"/>
      <c r="FLI41" s="156" t="s">
        <v>18</v>
      </c>
      <c r="FLJ41" s="157" t="s">
        <v>1</v>
      </c>
      <c r="FLK41" s="156" t="s">
        <v>29</v>
      </c>
      <c r="FLL41" s="318" t="s">
        <v>247</v>
      </c>
      <c r="FLM41" s="317"/>
      <c r="FLN41" s="317"/>
      <c r="FLO41" s="317"/>
      <c r="FLP41" s="317"/>
      <c r="FLQ41" s="156" t="s">
        <v>18</v>
      </c>
      <c r="FLR41" s="157" t="s">
        <v>1</v>
      </c>
      <c r="FLS41" s="156" t="s">
        <v>29</v>
      </c>
      <c r="FLT41" s="318" t="s">
        <v>247</v>
      </c>
      <c r="FLU41" s="317"/>
      <c r="FLV41" s="317"/>
      <c r="FLW41" s="317"/>
      <c r="FLX41" s="317"/>
      <c r="FLY41" s="156" t="s">
        <v>18</v>
      </c>
      <c r="FLZ41" s="157" t="s">
        <v>1</v>
      </c>
      <c r="FMA41" s="156" t="s">
        <v>29</v>
      </c>
      <c r="FMB41" s="318" t="s">
        <v>247</v>
      </c>
      <c r="FMC41" s="317"/>
      <c r="FMD41" s="317"/>
      <c r="FME41" s="317"/>
      <c r="FMF41" s="317"/>
      <c r="FMG41" s="156" t="s">
        <v>18</v>
      </c>
      <c r="FMH41" s="157" t="s">
        <v>1</v>
      </c>
      <c r="FMI41" s="156" t="s">
        <v>29</v>
      </c>
      <c r="FMJ41" s="318" t="s">
        <v>247</v>
      </c>
      <c r="FMK41" s="317"/>
      <c r="FML41" s="317"/>
      <c r="FMM41" s="317"/>
      <c r="FMN41" s="317"/>
      <c r="FMO41" s="156" t="s">
        <v>18</v>
      </c>
      <c r="FMP41" s="157" t="s">
        <v>1</v>
      </c>
      <c r="FMQ41" s="156" t="s">
        <v>29</v>
      </c>
      <c r="FMR41" s="318" t="s">
        <v>247</v>
      </c>
      <c r="FMS41" s="317"/>
      <c r="FMT41" s="317"/>
      <c r="FMU41" s="317"/>
      <c r="FMV41" s="317"/>
      <c r="FMW41" s="156" t="s">
        <v>18</v>
      </c>
      <c r="FMX41" s="157" t="s">
        <v>1</v>
      </c>
      <c r="FMY41" s="156" t="s">
        <v>29</v>
      </c>
      <c r="FMZ41" s="318" t="s">
        <v>247</v>
      </c>
      <c r="FNA41" s="317"/>
      <c r="FNB41" s="317"/>
      <c r="FNC41" s="317"/>
      <c r="FND41" s="317"/>
      <c r="FNE41" s="156" t="s">
        <v>18</v>
      </c>
      <c r="FNF41" s="157" t="s">
        <v>1</v>
      </c>
      <c r="FNG41" s="156" t="s">
        <v>29</v>
      </c>
      <c r="FNH41" s="318" t="s">
        <v>247</v>
      </c>
      <c r="FNI41" s="317"/>
      <c r="FNJ41" s="317"/>
      <c r="FNK41" s="317"/>
      <c r="FNL41" s="317"/>
      <c r="FNM41" s="156" t="s">
        <v>18</v>
      </c>
      <c r="FNN41" s="157" t="s">
        <v>1</v>
      </c>
      <c r="FNO41" s="156" t="s">
        <v>29</v>
      </c>
      <c r="FNP41" s="318" t="s">
        <v>247</v>
      </c>
      <c r="FNQ41" s="317"/>
      <c r="FNR41" s="317"/>
      <c r="FNS41" s="317"/>
      <c r="FNT41" s="317"/>
      <c r="FNU41" s="156" t="s">
        <v>18</v>
      </c>
      <c r="FNV41" s="157" t="s">
        <v>1</v>
      </c>
      <c r="FNW41" s="156" t="s">
        <v>29</v>
      </c>
      <c r="FNX41" s="318" t="s">
        <v>247</v>
      </c>
      <c r="FNY41" s="317"/>
      <c r="FNZ41" s="317"/>
      <c r="FOA41" s="317"/>
      <c r="FOB41" s="317"/>
      <c r="FOC41" s="156" t="s">
        <v>18</v>
      </c>
      <c r="FOD41" s="157" t="s">
        <v>1</v>
      </c>
      <c r="FOE41" s="156" t="s">
        <v>29</v>
      </c>
      <c r="FOF41" s="318" t="s">
        <v>247</v>
      </c>
      <c r="FOG41" s="317"/>
      <c r="FOH41" s="317"/>
      <c r="FOI41" s="317"/>
      <c r="FOJ41" s="317"/>
      <c r="FOK41" s="156" t="s">
        <v>18</v>
      </c>
      <c r="FOL41" s="157" t="s">
        <v>1</v>
      </c>
      <c r="FOM41" s="156" t="s">
        <v>29</v>
      </c>
      <c r="FON41" s="318" t="s">
        <v>247</v>
      </c>
      <c r="FOO41" s="317"/>
      <c r="FOP41" s="317"/>
      <c r="FOQ41" s="317"/>
      <c r="FOR41" s="317"/>
      <c r="FOS41" s="156" t="s">
        <v>18</v>
      </c>
      <c r="FOT41" s="157" t="s">
        <v>1</v>
      </c>
      <c r="FOU41" s="156" t="s">
        <v>29</v>
      </c>
      <c r="FOV41" s="318" t="s">
        <v>247</v>
      </c>
      <c r="FOW41" s="317"/>
      <c r="FOX41" s="317"/>
      <c r="FOY41" s="317"/>
      <c r="FOZ41" s="317"/>
      <c r="FPA41" s="156" t="s">
        <v>18</v>
      </c>
      <c r="FPB41" s="157" t="s">
        <v>1</v>
      </c>
      <c r="FPC41" s="156" t="s">
        <v>29</v>
      </c>
      <c r="FPD41" s="318" t="s">
        <v>247</v>
      </c>
      <c r="FPE41" s="317"/>
      <c r="FPF41" s="317"/>
      <c r="FPG41" s="317"/>
      <c r="FPH41" s="317"/>
      <c r="FPI41" s="156" t="s">
        <v>18</v>
      </c>
      <c r="FPJ41" s="157" t="s">
        <v>1</v>
      </c>
      <c r="FPK41" s="156" t="s">
        <v>29</v>
      </c>
      <c r="FPL41" s="318" t="s">
        <v>247</v>
      </c>
      <c r="FPM41" s="317"/>
      <c r="FPN41" s="317"/>
      <c r="FPO41" s="317"/>
      <c r="FPP41" s="317"/>
      <c r="FPQ41" s="156" t="s">
        <v>18</v>
      </c>
      <c r="FPR41" s="157" t="s">
        <v>1</v>
      </c>
      <c r="FPS41" s="156" t="s">
        <v>29</v>
      </c>
      <c r="FPT41" s="318" t="s">
        <v>247</v>
      </c>
      <c r="FPU41" s="317"/>
      <c r="FPV41" s="317"/>
      <c r="FPW41" s="317"/>
      <c r="FPX41" s="317"/>
      <c r="FPY41" s="156" t="s">
        <v>18</v>
      </c>
      <c r="FPZ41" s="157" t="s">
        <v>1</v>
      </c>
      <c r="FQA41" s="156" t="s">
        <v>29</v>
      </c>
      <c r="FQB41" s="318" t="s">
        <v>247</v>
      </c>
      <c r="FQC41" s="317"/>
      <c r="FQD41" s="317"/>
      <c r="FQE41" s="317"/>
      <c r="FQF41" s="317"/>
      <c r="FQG41" s="156" t="s">
        <v>18</v>
      </c>
      <c r="FQH41" s="157" t="s">
        <v>1</v>
      </c>
      <c r="FQI41" s="156" t="s">
        <v>29</v>
      </c>
      <c r="FQJ41" s="318" t="s">
        <v>247</v>
      </c>
      <c r="FQK41" s="317"/>
      <c r="FQL41" s="317"/>
      <c r="FQM41" s="317"/>
      <c r="FQN41" s="317"/>
      <c r="FQO41" s="156" t="s">
        <v>18</v>
      </c>
      <c r="FQP41" s="157" t="s">
        <v>1</v>
      </c>
      <c r="FQQ41" s="156" t="s">
        <v>29</v>
      </c>
      <c r="FQR41" s="318" t="s">
        <v>247</v>
      </c>
      <c r="FQS41" s="317"/>
      <c r="FQT41" s="317"/>
      <c r="FQU41" s="317"/>
      <c r="FQV41" s="317"/>
      <c r="FQW41" s="156" t="s">
        <v>18</v>
      </c>
      <c r="FQX41" s="157" t="s">
        <v>1</v>
      </c>
      <c r="FQY41" s="156" t="s">
        <v>29</v>
      </c>
      <c r="FQZ41" s="318" t="s">
        <v>247</v>
      </c>
      <c r="FRA41" s="317"/>
      <c r="FRB41" s="317"/>
      <c r="FRC41" s="317"/>
      <c r="FRD41" s="317"/>
      <c r="FRE41" s="156" t="s">
        <v>18</v>
      </c>
      <c r="FRF41" s="157" t="s">
        <v>1</v>
      </c>
      <c r="FRG41" s="156" t="s">
        <v>29</v>
      </c>
      <c r="FRH41" s="318" t="s">
        <v>247</v>
      </c>
      <c r="FRI41" s="317"/>
      <c r="FRJ41" s="317"/>
      <c r="FRK41" s="317"/>
      <c r="FRL41" s="317"/>
      <c r="FRM41" s="156" t="s">
        <v>18</v>
      </c>
      <c r="FRN41" s="157" t="s">
        <v>1</v>
      </c>
      <c r="FRO41" s="156" t="s">
        <v>29</v>
      </c>
      <c r="FRP41" s="318" t="s">
        <v>247</v>
      </c>
      <c r="FRQ41" s="317"/>
      <c r="FRR41" s="317"/>
      <c r="FRS41" s="317"/>
      <c r="FRT41" s="317"/>
      <c r="FRU41" s="156" t="s">
        <v>18</v>
      </c>
      <c r="FRV41" s="157" t="s">
        <v>1</v>
      </c>
      <c r="FRW41" s="156" t="s">
        <v>29</v>
      </c>
      <c r="FRX41" s="318" t="s">
        <v>247</v>
      </c>
      <c r="FRY41" s="317"/>
      <c r="FRZ41" s="317"/>
      <c r="FSA41" s="317"/>
      <c r="FSB41" s="317"/>
      <c r="FSC41" s="156" t="s">
        <v>18</v>
      </c>
      <c r="FSD41" s="157" t="s">
        <v>1</v>
      </c>
      <c r="FSE41" s="156" t="s">
        <v>29</v>
      </c>
      <c r="FSF41" s="318" t="s">
        <v>247</v>
      </c>
      <c r="FSG41" s="317"/>
      <c r="FSH41" s="317"/>
      <c r="FSI41" s="317"/>
      <c r="FSJ41" s="317"/>
      <c r="FSK41" s="156" t="s">
        <v>18</v>
      </c>
      <c r="FSL41" s="157" t="s">
        <v>1</v>
      </c>
      <c r="FSM41" s="156" t="s">
        <v>29</v>
      </c>
      <c r="FSN41" s="318" t="s">
        <v>247</v>
      </c>
      <c r="FSO41" s="317"/>
      <c r="FSP41" s="317"/>
      <c r="FSQ41" s="317"/>
      <c r="FSR41" s="317"/>
      <c r="FSS41" s="156" t="s">
        <v>18</v>
      </c>
      <c r="FST41" s="157" t="s">
        <v>1</v>
      </c>
      <c r="FSU41" s="156" t="s">
        <v>29</v>
      </c>
      <c r="FSV41" s="318" t="s">
        <v>247</v>
      </c>
      <c r="FSW41" s="317"/>
      <c r="FSX41" s="317"/>
      <c r="FSY41" s="317"/>
      <c r="FSZ41" s="317"/>
      <c r="FTA41" s="156" t="s">
        <v>18</v>
      </c>
      <c r="FTB41" s="157" t="s">
        <v>1</v>
      </c>
      <c r="FTC41" s="156" t="s">
        <v>29</v>
      </c>
      <c r="FTD41" s="318" t="s">
        <v>247</v>
      </c>
      <c r="FTE41" s="317"/>
      <c r="FTF41" s="317"/>
      <c r="FTG41" s="317"/>
      <c r="FTH41" s="317"/>
      <c r="FTI41" s="156" t="s">
        <v>18</v>
      </c>
      <c r="FTJ41" s="157" t="s">
        <v>1</v>
      </c>
      <c r="FTK41" s="156" t="s">
        <v>29</v>
      </c>
      <c r="FTL41" s="318" t="s">
        <v>247</v>
      </c>
      <c r="FTM41" s="317"/>
      <c r="FTN41" s="317"/>
      <c r="FTO41" s="317"/>
      <c r="FTP41" s="317"/>
      <c r="FTQ41" s="156" t="s">
        <v>18</v>
      </c>
      <c r="FTR41" s="157" t="s">
        <v>1</v>
      </c>
      <c r="FTS41" s="156" t="s">
        <v>29</v>
      </c>
      <c r="FTT41" s="318" t="s">
        <v>247</v>
      </c>
      <c r="FTU41" s="317"/>
      <c r="FTV41" s="317"/>
      <c r="FTW41" s="317"/>
      <c r="FTX41" s="317"/>
      <c r="FTY41" s="156" t="s">
        <v>18</v>
      </c>
      <c r="FTZ41" s="157" t="s">
        <v>1</v>
      </c>
      <c r="FUA41" s="156" t="s">
        <v>29</v>
      </c>
      <c r="FUB41" s="318" t="s">
        <v>247</v>
      </c>
      <c r="FUC41" s="317"/>
      <c r="FUD41" s="317"/>
      <c r="FUE41" s="317"/>
      <c r="FUF41" s="317"/>
      <c r="FUG41" s="156" t="s">
        <v>18</v>
      </c>
      <c r="FUH41" s="157" t="s">
        <v>1</v>
      </c>
      <c r="FUI41" s="156" t="s">
        <v>29</v>
      </c>
      <c r="FUJ41" s="318" t="s">
        <v>247</v>
      </c>
      <c r="FUK41" s="317"/>
      <c r="FUL41" s="317"/>
      <c r="FUM41" s="317"/>
      <c r="FUN41" s="317"/>
      <c r="FUO41" s="156" t="s">
        <v>18</v>
      </c>
      <c r="FUP41" s="157" t="s">
        <v>1</v>
      </c>
      <c r="FUQ41" s="156" t="s">
        <v>29</v>
      </c>
      <c r="FUR41" s="318" t="s">
        <v>247</v>
      </c>
      <c r="FUS41" s="317"/>
      <c r="FUT41" s="317"/>
      <c r="FUU41" s="317"/>
      <c r="FUV41" s="317"/>
      <c r="FUW41" s="156" t="s">
        <v>18</v>
      </c>
      <c r="FUX41" s="157" t="s">
        <v>1</v>
      </c>
      <c r="FUY41" s="156" t="s">
        <v>29</v>
      </c>
      <c r="FUZ41" s="318" t="s">
        <v>247</v>
      </c>
      <c r="FVA41" s="317"/>
      <c r="FVB41" s="317"/>
      <c r="FVC41" s="317"/>
      <c r="FVD41" s="317"/>
      <c r="FVE41" s="156" t="s">
        <v>18</v>
      </c>
      <c r="FVF41" s="157" t="s">
        <v>1</v>
      </c>
      <c r="FVG41" s="156" t="s">
        <v>29</v>
      </c>
      <c r="FVH41" s="318" t="s">
        <v>247</v>
      </c>
      <c r="FVI41" s="317"/>
      <c r="FVJ41" s="317"/>
      <c r="FVK41" s="317"/>
      <c r="FVL41" s="317"/>
      <c r="FVM41" s="156" t="s">
        <v>18</v>
      </c>
      <c r="FVN41" s="157" t="s">
        <v>1</v>
      </c>
      <c r="FVO41" s="156" t="s">
        <v>29</v>
      </c>
      <c r="FVP41" s="318" t="s">
        <v>247</v>
      </c>
      <c r="FVQ41" s="317"/>
      <c r="FVR41" s="317"/>
      <c r="FVS41" s="317"/>
      <c r="FVT41" s="317"/>
      <c r="FVU41" s="156" t="s">
        <v>18</v>
      </c>
      <c r="FVV41" s="157" t="s">
        <v>1</v>
      </c>
      <c r="FVW41" s="156" t="s">
        <v>29</v>
      </c>
      <c r="FVX41" s="318" t="s">
        <v>247</v>
      </c>
      <c r="FVY41" s="317"/>
      <c r="FVZ41" s="317"/>
      <c r="FWA41" s="317"/>
      <c r="FWB41" s="317"/>
      <c r="FWC41" s="156" t="s">
        <v>18</v>
      </c>
      <c r="FWD41" s="157" t="s">
        <v>1</v>
      </c>
      <c r="FWE41" s="156" t="s">
        <v>29</v>
      </c>
      <c r="FWF41" s="318" t="s">
        <v>247</v>
      </c>
      <c r="FWG41" s="317"/>
      <c r="FWH41" s="317"/>
      <c r="FWI41" s="317"/>
      <c r="FWJ41" s="317"/>
      <c r="FWK41" s="156" t="s">
        <v>18</v>
      </c>
      <c r="FWL41" s="157" t="s">
        <v>1</v>
      </c>
      <c r="FWM41" s="156" t="s">
        <v>29</v>
      </c>
      <c r="FWN41" s="318" t="s">
        <v>247</v>
      </c>
      <c r="FWO41" s="317"/>
      <c r="FWP41" s="317"/>
      <c r="FWQ41" s="317"/>
      <c r="FWR41" s="317"/>
      <c r="FWS41" s="156" t="s">
        <v>18</v>
      </c>
      <c r="FWT41" s="157" t="s">
        <v>1</v>
      </c>
      <c r="FWU41" s="156" t="s">
        <v>29</v>
      </c>
      <c r="FWV41" s="318" t="s">
        <v>247</v>
      </c>
      <c r="FWW41" s="317"/>
      <c r="FWX41" s="317"/>
      <c r="FWY41" s="317"/>
      <c r="FWZ41" s="317"/>
      <c r="FXA41" s="156" t="s">
        <v>18</v>
      </c>
      <c r="FXB41" s="157" t="s">
        <v>1</v>
      </c>
      <c r="FXC41" s="156" t="s">
        <v>29</v>
      </c>
      <c r="FXD41" s="318" t="s">
        <v>247</v>
      </c>
      <c r="FXE41" s="317"/>
      <c r="FXF41" s="317"/>
      <c r="FXG41" s="317"/>
      <c r="FXH41" s="317"/>
      <c r="FXI41" s="156" t="s">
        <v>18</v>
      </c>
      <c r="FXJ41" s="157" t="s">
        <v>1</v>
      </c>
      <c r="FXK41" s="156" t="s">
        <v>29</v>
      </c>
      <c r="FXL41" s="318" t="s">
        <v>247</v>
      </c>
      <c r="FXM41" s="317"/>
      <c r="FXN41" s="317"/>
      <c r="FXO41" s="317"/>
      <c r="FXP41" s="317"/>
      <c r="FXQ41" s="156" t="s">
        <v>18</v>
      </c>
      <c r="FXR41" s="157" t="s">
        <v>1</v>
      </c>
      <c r="FXS41" s="156" t="s">
        <v>29</v>
      </c>
      <c r="FXT41" s="318" t="s">
        <v>247</v>
      </c>
      <c r="FXU41" s="317"/>
      <c r="FXV41" s="317"/>
      <c r="FXW41" s="317"/>
      <c r="FXX41" s="317"/>
      <c r="FXY41" s="156" t="s">
        <v>18</v>
      </c>
      <c r="FXZ41" s="157" t="s">
        <v>1</v>
      </c>
      <c r="FYA41" s="156" t="s">
        <v>29</v>
      </c>
      <c r="FYB41" s="318" t="s">
        <v>247</v>
      </c>
      <c r="FYC41" s="317"/>
      <c r="FYD41" s="317"/>
      <c r="FYE41" s="317"/>
      <c r="FYF41" s="317"/>
      <c r="FYG41" s="156" t="s">
        <v>18</v>
      </c>
      <c r="FYH41" s="157" t="s">
        <v>1</v>
      </c>
      <c r="FYI41" s="156" t="s">
        <v>29</v>
      </c>
      <c r="FYJ41" s="318" t="s">
        <v>247</v>
      </c>
      <c r="FYK41" s="317"/>
      <c r="FYL41" s="317"/>
      <c r="FYM41" s="317"/>
      <c r="FYN41" s="317"/>
      <c r="FYO41" s="156" t="s">
        <v>18</v>
      </c>
      <c r="FYP41" s="157" t="s">
        <v>1</v>
      </c>
      <c r="FYQ41" s="156" t="s">
        <v>29</v>
      </c>
      <c r="FYR41" s="318" t="s">
        <v>247</v>
      </c>
      <c r="FYS41" s="317"/>
      <c r="FYT41" s="317"/>
      <c r="FYU41" s="317"/>
      <c r="FYV41" s="317"/>
      <c r="FYW41" s="156" t="s">
        <v>18</v>
      </c>
      <c r="FYX41" s="157" t="s">
        <v>1</v>
      </c>
      <c r="FYY41" s="156" t="s">
        <v>29</v>
      </c>
      <c r="FYZ41" s="318" t="s">
        <v>247</v>
      </c>
      <c r="FZA41" s="317"/>
      <c r="FZB41" s="317"/>
      <c r="FZC41" s="317"/>
      <c r="FZD41" s="317"/>
      <c r="FZE41" s="156" t="s">
        <v>18</v>
      </c>
      <c r="FZF41" s="157" t="s">
        <v>1</v>
      </c>
      <c r="FZG41" s="156" t="s">
        <v>29</v>
      </c>
      <c r="FZH41" s="318" t="s">
        <v>247</v>
      </c>
      <c r="FZI41" s="317"/>
      <c r="FZJ41" s="317"/>
      <c r="FZK41" s="317"/>
      <c r="FZL41" s="317"/>
      <c r="FZM41" s="156" t="s">
        <v>18</v>
      </c>
      <c r="FZN41" s="157" t="s">
        <v>1</v>
      </c>
      <c r="FZO41" s="156" t="s">
        <v>29</v>
      </c>
      <c r="FZP41" s="318" t="s">
        <v>247</v>
      </c>
      <c r="FZQ41" s="317"/>
      <c r="FZR41" s="317"/>
      <c r="FZS41" s="317"/>
      <c r="FZT41" s="317"/>
      <c r="FZU41" s="156" t="s">
        <v>18</v>
      </c>
      <c r="FZV41" s="157" t="s">
        <v>1</v>
      </c>
      <c r="FZW41" s="156" t="s">
        <v>29</v>
      </c>
      <c r="FZX41" s="318" t="s">
        <v>247</v>
      </c>
      <c r="FZY41" s="317"/>
      <c r="FZZ41" s="317"/>
      <c r="GAA41" s="317"/>
      <c r="GAB41" s="317"/>
      <c r="GAC41" s="156" t="s">
        <v>18</v>
      </c>
      <c r="GAD41" s="157" t="s">
        <v>1</v>
      </c>
      <c r="GAE41" s="156" t="s">
        <v>29</v>
      </c>
      <c r="GAF41" s="318" t="s">
        <v>247</v>
      </c>
      <c r="GAG41" s="317"/>
      <c r="GAH41" s="317"/>
      <c r="GAI41" s="317"/>
      <c r="GAJ41" s="317"/>
      <c r="GAK41" s="156" t="s">
        <v>18</v>
      </c>
      <c r="GAL41" s="157" t="s">
        <v>1</v>
      </c>
      <c r="GAM41" s="156" t="s">
        <v>29</v>
      </c>
      <c r="GAN41" s="318" t="s">
        <v>247</v>
      </c>
      <c r="GAO41" s="317"/>
      <c r="GAP41" s="317"/>
      <c r="GAQ41" s="317"/>
      <c r="GAR41" s="317"/>
      <c r="GAS41" s="156" t="s">
        <v>18</v>
      </c>
      <c r="GAT41" s="157" t="s">
        <v>1</v>
      </c>
      <c r="GAU41" s="156" t="s">
        <v>29</v>
      </c>
      <c r="GAV41" s="318" t="s">
        <v>247</v>
      </c>
      <c r="GAW41" s="317"/>
      <c r="GAX41" s="317"/>
      <c r="GAY41" s="317"/>
      <c r="GAZ41" s="317"/>
      <c r="GBA41" s="156" t="s">
        <v>18</v>
      </c>
      <c r="GBB41" s="157" t="s">
        <v>1</v>
      </c>
      <c r="GBC41" s="156" t="s">
        <v>29</v>
      </c>
      <c r="GBD41" s="318" t="s">
        <v>247</v>
      </c>
      <c r="GBE41" s="317"/>
      <c r="GBF41" s="317"/>
      <c r="GBG41" s="317"/>
      <c r="GBH41" s="317"/>
      <c r="GBI41" s="156" t="s">
        <v>18</v>
      </c>
      <c r="GBJ41" s="157" t="s">
        <v>1</v>
      </c>
      <c r="GBK41" s="156" t="s">
        <v>29</v>
      </c>
      <c r="GBL41" s="318" t="s">
        <v>247</v>
      </c>
      <c r="GBM41" s="317"/>
      <c r="GBN41" s="317"/>
      <c r="GBO41" s="317"/>
      <c r="GBP41" s="317"/>
      <c r="GBQ41" s="156" t="s">
        <v>18</v>
      </c>
      <c r="GBR41" s="157" t="s">
        <v>1</v>
      </c>
      <c r="GBS41" s="156" t="s">
        <v>29</v>
      </c>
      <c r="GBT41" s="318" t="s">
        <v>247</v>
      </c>
      <c r="GBU41" s="317"/>
      <c r="GBV41" s="317"/>
      <c r="GBW41" s="317"/>
      <c r="GBX41" s="317"/>
      <c r="GBY41" s="156" t="s">
        <v>18</v>
      </c>
      <c r="GBZ41" s="157" t="s">
        <v>1</v>
      </c>
      <c r="GCA41" s="156" t="s">
        <v>29</v>
      </c>
      <c r="GCB41" s="318" t="s">
        <v>247</v>
      </c>
      <c r="GCC41" s="317"/>
      <c r="GCD41" s="317"/>
      <c r="GCE41" s="317"/>
      <c r="GCF41" s="317"/>
      <c r="GCG41" s="156" t="s">
        <v>18</v>
      </c>
      <c r="GCH41" s="157" t="s">
        <v>1</v>
      </c>
      <c r="GCI41" s="156" t="s">
        <v>29</v>
      </c>
      <c r="GCJ41" s="318" t="s">
        <v>247</v>
      </c>
      <c r="GCK41" s="317"/>
      <c r="GCL41" s="317"/>
      <c r="GCM41" s="317"/>
      <c r="GCN41" s="317"/>
      <c r="GCO41" s="156" t="s">
        <v>18</v>
      </c>
      <c r="GCP41" s="157" t="s">
        <v>1</v>
      </c>
      <c r="GCQ41" s="156" t="s">
        <v>29</v>
      </c>
      <c r="GCR41" s="318" t="s">
        <v>247</v>
      </c>
      <c r="GCS41" s="317"/>
      <c r="GCT41" s="317"/>
      <c r="GCU41" s="317"/>
      <c r="GCV41" s="317"/>
      <c r="GCW41" s="156" t="s">
        <v>18</v>
      </c>
      <c r="GCX41" s="157" t="s">
        <v>1</v>
      </c>
      <c r="GCY41" s="156" t="s">
        <v>29</v>
      </c>
      <c r="GCZ41" s="318" t="s">
        <v>247</v>
      </c>
      <c r="GDA41" s="317"/>
      <c r="GDB41" s="317"/>
      <c r="GDC41" s="317"/>
      <c r="GDD41" s="317"/>
      <c r="GDE41" s="156" t="s">
        <v>18</v>
      </c>
      <c r="GDF41" s="157" t="s">
        <v>1</v>
      </c>
      <c r="GDG41" s="156" t="s">
        <v>29</v>
      </c>
      <c r="GDH41" s="318" t="s">
        <v>247</v>
      </c>
      <c r="GDI41" s="317"/>
      <c r="GDJ41" s="317"/>
      <c r="GDK41" s="317"/>
      <c r="GDL41" s="317"/>
      <c r="GDM41" s="156" t="s">
        <v>18</v>
      </c>
      <c r="GDN41" s="157" t="s">
        <v>1</v>
      </c>
      <c r="GDO41" s="156" t="s">
        <v>29</v>
      </c>
      <c r="GDP41" s="318" t="s">
        <v>247</v>
      </c>
      <c r="GDQ41" s="317"/>
      <c r="GDR41" s="317"/>
      <c r="GDS41" s="317"/>
      <c r="GDT41" s="317"/>
      <c r="GDU41" s="156" t="s">
        <v>18</v>
      </c>
      <c r="GDV41" s="157" t="s">
        <v>1</v>
      </c>
      <c r="GDW41" s="156" t="s">
        <v>29</v>
      </c>
      <c r="GDX41" s="318" t="s">
        <v>247</v>
      </c>
      <c r="GDY41" s="317"/>
      <c r="GDZ41" s="317"/>
      <c r="GEA41" s="317"/>
      <c r="GEB41" s="317"/>
      <c r="GEC41" s="156" t="s">
        <v>18</v>
      </c>
      <c r="GED41" s="157" t="s">
        <v>1</v>
      </c>
      <c r="GEE41" s="156" t="s">
        <v>29</v>
      </c>
      <c r="GEF41" s="318" t="s">
        <v>247</v>
      </c>
      <c r="GEG41" s="317"/>
      <c r="GEH41" s="317"/>
      <c r="GEI41" s="317"/>
      <c r="GEJ41" s="317"/>
      <c r="GEK41" s="156" t="s">
        <v>18</v>
      </c>
      <c r="GEL41" s="157" t="s">
        <v>1</v>
      </c>
      <c r="GEM41" s="156" t="s">
        <v>29</v>
      </c>
      <c r="GEN41" s="318" t="s">
        <v>247</v>
      </c>
      <c r="GEO41" s="317"/>
      <c r="GEP41" s="317"/>
      <c r="GEQ41" s="317"/>
      <c r="GER41" s="317"/>
      <c r="GES41" s="156" t="s">
        <v>18</v>
      </c>
      <c r="GET41" s="157" t="s">
        <v>1</v>
      </c>
      <c r="GEU41" s="156" t="s">
        <v>29</v>
      </c>
      <c r="GEV41" s="318" t="s">
        <v>247</v>
      </c>
      <c r="GEW41" s="317"/>
      <c r="GEX41" s="317"/>
      <c r="GEY41" s="317"/>
      <c r="GEZ41" s="317"/>
      <c r="GFA41" s="156" t="s">
        <v>18</v>
      </c>
      <c r="GFB41" s="157" t="s">
        <v>1</v>
      </c>
      <c r="GFC41" s="156" t="s">
        <v>29</v>
      </c>
      <c r="GFD41" s="318" t="s">
        <v>247</v>
      </c>
      <c r="GFE41" s="317"/>
      <c r="GFF41" s="317"/>
      <c r="GFG41" s="317"/>
      <c r="GFH41" s="317"/>
      <c r="GFI41" s="156" t="s">
        <v>18</v>
      </c>
      <c r="GFJ41" s="157" t="s">
        <v>1</v>
      </c>
      <c r="GFK41" s="156" t="s">
        <v>29</v>
      </c>
      <c r="GFL41" s="318" t="s">
        <v>247</v>
      </c>
      <c r="GFM41" s="317"/>
      <c r="GFN41" s="317"/>
      <c r="GFO41" s="317"/>
      <c r="GFP41" s="317"/>
      <c r="GFQ41" s="156" t="s">
        <v>18</v>
      </c>
      <c r="GFR41" s="157" t="s">
        <v>1</v>
      </c>
      <c r="GFS41" s="156" t="s">
        <v>29</v>
      </c>
      <c r="GFT41" s="318" t="s">
        <v>247</v>
      </c>
      <c r="GFU41" s="317"/>
      <c r="GFV41" s="317"/>
      <c r="GFW41" s="317"/>
      <c r="GFX41" s="317"/>
      <c r="GFY41" s="156" t="s">
        <v>18</v>
      </c>
      <c r="GFZ41" s="157" t="s">
        <v>1</v>
      </c>
      <c r="GGA41" s="156" t="s">
        <v>29</v>
      </c>
      <c r="GGB41" s="318" t="s">
        <v>247</v>
      </c>
      <c r="GGC41" s="317"/>
      <c r="GGD41" s="317"/>
      <c r="GGE41" s="317"/>
      <c r="GGF41" s="317"/>
      <c r="GGG41" s="156" t="s">
        <v>18</v>
      </c>
      <c r="GGH41" s="157" t="s">
        <v>1</v>
      </c>
      <c r="GGI41" s="156" t="s">
        <v>29</v>
      </c>
      <c r="GGJ41" s="318" t="s">
        <v>247</v>
      </c>
      <c r="GGK41" s="317"/>
      <c r="GGL41" s="317"/>
      <c r="GGM41" s="317"/>
      <c r="GGN41" s="317"/>
      <c r="GGO41" s="156" t="s">
        <v>18</v>
      </c>
      <c r="GGP41" s="157" t="s">
        <v>1</v>
      </c>
      <c r="GGQ41" s="156" t="s">
        <v>29</v>
      </c>
      <c r="GGR41" s="318" t="s">
        <v>247</v>
      </c>
      <c r="GGS41" s="317"/>
      <c r="GGT41" s="317"/>
      <c r="GGU41" s="317"/>
      <c r="GGV41" s="317"/>
      <c r="GGW41" s="156" t="s">
        <v>18</v>
      </c>
      <c r="GGX41" s="157" t="s">
        <v>1</v>
      </c>
      <c r="GGY41" s="156" t="s">
        <v>29</v>
      </c>
      <c r="GGZ41" s="318" t="s">
        <v>247</v>
      </c>
      <c r="GHA41" s="317"/>
      <c r="GHB41" s="317"/>
      <c r="GHC41" s="317"/>
      <c r="GHD41" s="317"/>
      <c r="GHE41" s="156" t="s">
        <v>18</v>
      </c>
      <c r="GHF41" s="157" t="s">
        <v>1</v>
      </c>
      <c r="GHG41" s="156" t="s">
        <v>29</v>
      </c>
      <c r="GHH41" s="318" t="s">
        <v>247</v>
      </c>
      <c r="GHI41" s="317"/>
      <c r="GHJ41" s="317"/>
      <c r="GHK41" s="317"/>
      <c r="GHL41" s="317"/>
      <c r="GHM41" s="156" t="s">
        <v>18</v>
      </c>
      <c r="GHN41" s="157" t="s">
        <v>1</v>
      </c>
      <c r="GHO41" s="156" t="s">
        <v>29</v>
      </c>
      <c r="GHP41" s="318" t="s">
        <v>247</v>
      </c>
      <c r="GHQ41" s="317"/>
      <c r="GHR41" s="317"/>
      <c r="GHS41" s="317"/>
      <c r="GHT41" s="317"/>
      <c r="GHU41" s="156" t="s">
        <v>18</v>
      </c>
      <c r="GHV41" s="157" t="s">
        <v>1</v>
      </c>
      <c r="GHW41" s="156" t="s">
        <v>29</v>
      </c>
      <c r="GHX41" s="318" t="s">
        <v>247</v>
      </c>
      <c r="GHY41" s="317"/>
      <c r="GHZ41" s="317"/>
      <c r="GIA41" s="317"/>
      <c r="GIB41" s="317"/>
      <c r="GIC41" s="156" t="s">
        <v>18</v>
      </c>
      <c r="GID41" s="157" t="s">
        <v>1</v>
      </c>
      <c r="GIE41" s="156" t="s">
        <v>29</v>
      </c>
      <c r="GIF41" s="318" t="s">
        <v>247</v>
      </c>
      <c r="GIG41" s="317"/>
      <c r="GIH41" s="317"/>
      <c r="GII41" s="317"/>
      <c r="GIJ41" s="317"/>
      <c r="GIK41" s="156" t="s">
        <v>18</v>
      </c>
      <c r="GIL41" s="157" t="s">
        <v>1</v>
      </c>
      <c r="GIM41" s="156" t="s">
        <v>29</v>
      </c>
      <c r="GIN41" s="318" t="s">
        <v>247</v>
      </c>
      <c r="GIO41" s="317"/>
      <c r="GIP41" s="317"/>
      <c r="GIQ41" s="317"/>
      <c r="GIR41" s="317"/>
      <c r="GIS41" s="156" t="s">
        <v>18</v>
      </c>
      <c r="GIT41" s="157" t="s">
        <v>1</v>
      </c>
      <c r="GIU41" s="156" t="s">
        <v>29</v>
      </c>
      <c r="GIV41" s="318" t="s">
        <v>247</v>
      </c>
      <c r="GIW41" s="317"/>
      <c r="GIX41" s="317"/>
      <c r="GIY41" s="317"/>
      <c r="GIZ41" s="317"/>
      <c r="GJA41" s="156" t="s">
        <v>18</v>
      </c>
      <c r="GJB41" s="157" t="s">
        <v>1</v>
      </c>
      <c r="GJC41" s="156" t="s">
        <v>29</v>
      </c>
      <c r="GJD41" s="318" t="s">
        <v>247</v>
      </c>
      <c r="GJE41" s="317"/>
      <c r="GJF41" s="317"/>
      <c r="GJG41" s="317"/>
      <c r="GJH41" s="317"/>
      <c r="GJI41" s="156" t="s">
        <v>18</v>
      </c>
      <c r="GJJ41" s="157" t="s">
        <v>1</v>
      </c>
      <c r="GJK41" s="156" t="s">
        <v>29</v>
      </c>
      <c r="GJL41" s="318" t="s">
        <v>247</v>
      </c>
      <c r="GJM41" s="317"/>
      <c r="GJN41" s="317"/>
      <c r="GJO41" s="317"/>
      <c r="GJP41" s="317"/>
      <c r="GJQ41" s="156" t="s">
        <v>18</v>
      </c>
      <c r="GJR41" s="157" t="s">
        <v>1</v>
      </c>
      <c r="GJS41" s="156" t="s">
        <v>29</v>
      </c>
      <c r="GJT41" s="318" t="s">
        <v>247</v>
      </c>
      <c r="GJU41" s="317"/>
      <c r="GJV41" s="317"/>
      <c r="GJW41" s="317"/>
      <c r="GJX41" s="317"/>
      <c r="GJY41" s="156" t="s">
        <v>18</v>
      </c>
      <c r="GJZ41" s="157" t="s">
        <v>1</v>
      </c>
      <c r="GKA41" s="156" t="s">
        <v>29</v>
      </c>
      <c r="GKB41" s="318" t="s">
        <v>247</v>
      </c>
      <c r="GKC41" s="317"/>
      <c r="GKD41" s="317"/>
      <c r="GKE41" s="317"/>
      <c r="GKF41" s="317"/>
      <c r="GKG41" s="156" t="s">
        <v>18</v>
      </c>
      <c r="GKH41" s="157" t="s">
        <v>1</v>
      </c>
      <c r="GKI41" s="156" t="s">
        <v>29</v>
      </c>
      <c r="GKJ41" s="318" t="s">
        <v>247</v>
      </c>
      <c r="GKK41" s="317"/>
      <c r="GKL41" s="317"/>
      <c r="GKM41" s="317"/>
      <c r="GKN41" s="317"/>
      <c r="GKO41" s="156" t="s">
        <v>18</v>
      </c>
      <c r="GKP41" s="157" t="s">
        <v>1</v>
      </c>
      <c r="GKQ41" s="156" t="s">
        <v>29</v>
      </c>
      <c r="GKR41" s="318" t="s">
        <v>247</v>
      </c>
      <c r="GKS41" s="317"/>
      <c r="GKT41" s="317"/>
      <c r="GKU41" s="317"/>
      <c r="GKV41" s="317"/>
      <c r="GKW41" s="156" t="s">
        <v>18</v>
      </c>
      <c r="GKX41" s="157" t="s">
        <v>1</v>
      </c>
      <c r="GKY41" s="156" t="s">
        <v>29</v>
      </c>
      <c r="GKZ41" s="318" t="s">
        <v>247</v>
      </c>
      <c r="GLA41" s="317"/>
      <c r="GLB41" s="317"/>
      <c r="GLC41" s="317"/>
      <c r="GLD41" s="317"/>
      <c r="GLE41" s="156" t="s">
        <v>18</v>
      </c>
      <c r="GLF41" s="157" t="s">
        <v>1</v>
      </c>
      <c r="GLG41" s="156" t="s">
        <v>29</v>
      </c>
      <c r="GLH41" s="318" t="s">
        <v>247</v>
      </c>
      <c r="GLI41" s="317"/>
      <c r="GLJ41" s="317"/>
      <c r="GLK41" s="317"/>
      <c r="GLL41" s="317"/>
      <c r="GLM41" s="156" t="s">
        <v>18</v>
      </c>
      <c r="GLN41" s="157" t="s">
        <v>1</v>
      </c>
      <c r="GLO41" s="156" t="s">
        <v>29</v>
      </c>
      <c r="GLP41" s="318" t="s">
        <v>247</v>
      </c>
      <c r="GLQ41" s="317"/>
      <c r="GLR41" s="317"/>
      <c r="GLS41" s="317"/>
      <c r="GLT41" s="317"/>
      <c r="GLU41" s="156" t="s">
        <v>18</v>
      </c>
      <c r="GLV41" s="157" t="s">
        <v>1</v>
      </c>
      <c r="GLW41" s="156" t="s">
        <v>29</v>
      </c>
      <c r="GLX41" s="318" t="s">
        <v>247</v>
      </c>
      <c r="GLY41" s="317"/>
      <c r="GLZ41" s="317"/>
      <c r="GMA41" s="317"/>
      <c r="GMB41" s="317"/>
      <c r="GMC41" s="156" t="s">
        <v>18</v>
      </c>
      <c r="GMD41" s="157" t="s">
        <v>1</v>
      </c>
      <c r="GME41" s="156" t="s">
        <v>29</v>
      </c>
      <c r="GMF41" s="318" t="s">
        <v>247</v>
      </c>
      <c r="GMG41" s="317"/>
      <c r="GMH41" s="317"/>
      <c r="GMI41" s="317"/>
      <c r="GMJ41" s="317"/>
      <c r="GMK41" s="156" t="s">
        <v>18</v>
      </c>
      <c r="GML41" s="157" t="s">
        <v>1</v>
      </c>
      <c r="GMM41" s="156" t="s">
        <v>29</v>
      </c>
      <c r="GMN41" s="318" t="s">
        <v>247</v>
      </c>
      <c r="GMO41" s="317"/>
      <c r="GMP41" s="317"/>
      <c r="GMQ41" s="317"/>
      <c r="GMR41" s="317"/>
      <c r="GMS41" s="156" t="s">
        <v>18</v>
      </c>
      <c r="GMT41" s="157" t="s">
        <v>1</v>
      </c>
      <c r="GMU41" s="156" t="s">
        <v>29</v>
      </c>
      <c r="GMV41" s="318" t="s">
        <v>247</v>
      </c>
      <c r="GMW41" s="317"/>
      <c r="GMX41" s="317"/>
      <c r="GMY41" s="317"/>
      <c r="GMZ41" s="317"/>
      <c r="GNA41" s="156" t="s">
        <v>18</v>
      </c>
      <c r="GNB41" s="157" t="s">
        <v>1</v>
      </c>
      <c r="GNC41" s="156" t="s">
        <v>29</v>
      </c>
      <c r="GND41" s="318" t="s">
        <v>247</v>
      </c>
      <c r="GNE41" s="317"/>
      <c r="GNF41" s="317"/>
      <c r="GNG41" s="317"/>
      <c r="GNH41" s="317"/>
      <c r="GNI41" s="156" t="s">
        <v>18</v>
      </c>
      <c r="GNJ41" s="157" t="s">
        <v>1</v>
      </c>
      <c r="GNK41" s="156" t="s">
        <v>29</v>
      </c>
      <c r="GNL41" s="318" t="s">
        <v>247</v>
      </c>
      <c r="GNM41" s="317"/>
      <c r="GNN41" s="317"/>
      <c r="GNO41" s="317"/>
      <c r="GNP41" s="317"/>
      <c r="GNQ41" s="156" t="s">
        <v>18</v>
      </c>
      <c r="GNR41" s="157" t="s">
        <v>1</v>
      </c>
      <c r="GNS41" s="156" t="s">
        <v>29</v>
      </c>
      <c r="GNT41" s="318" t="s">
        <v>247</v>
      </c>
      <c r="GNU41" s="317"/>
      <c r="GNV41" s="317"/>
      <c r="GNW41" s="317"/>
      <c r="GNX41" s="317"/>
      <c r="GNY41" s="156" t="s">
        <v>18</v>
      </c>
      <c r="GNZ41" s="157" t="s">
        <v>1</v>
      </c>
      <c r="GOA41" s="156" t="s">
        <v>29</v>
      </c>
      <c r="GOB41" s="318" t="s">
        <v>247</v>
      </c>
      <c r="GOC41" s="317"/>
      <c r="GOD41" s="317"/>
      <c r="GOE41" s="317"/>
      <c r="GOF41" s="317"/>
      <c r="GOG41" s="156" t="s">
        <v>18</v>
      </c>
      <c r="GOH41" s="157" t="s">
        <v>1</v>
      </c>
      <c r="GOI41" s="156" t="s">
        <v>29</v>
      </c>
      <c r="GOJ41" s="318" t="s">
        <v>247</v>
      </c>
      <c r="GOK41" s="317"/>
      <c r="GOL41" s="317"/>
      <c r="GOM41" s="317"/>
      <c r="GON41" s="317"/>
      <c r="GOO41" s="156" t="s">
        <v>18</v>
      </c>
      <c r="GOP41" s="157" t="s">
        <v>1</v>
      </c>
      <c r="GOQ41" s="156" t="s">
        <v>29</v>
      </c>
      <c r="GOR41" s="318" t="s">
        <v>247</v>
      </c>
      <c r="GOS41" s="317"/>
      <c r="GOT41" s="317"/>
      <c r="GOU41" s="317"/>
      <c r="GOV41" s="317"/>
      <c r="GOW41" s="156" t="s">
        <v>18</v>
      </c>
      <c r="GOX41" s="157" t="s">
        <v>1</v>
      </c>
      <c r="GOY41" s="156" t="s">
        <v>29</v>
      </c>
      <c r="GOZ41" s="318" t="s">
        <v>247</v>
      </c>
      <c r="GPA41" s="317"/>
      <c r="GPB41" s="317"/>
      <c r="GPC41" s="317"/>
      <c r="GPD41" s="317"/>
      <c r="GPE41" s="156" t="s">
        <v>18</v>
      </c>
      <c r="GPF41" s="157" t="s">
        <v>1</v>
      </c>
      <c r="GPG41" s="156" t="s">
        <v>29</v>
      </c>
      <c r="GPH41" s="318" t="s">
        <v>247</v>
      </c>
      <c r="GPI41" s="317"/>
      <c r="GPJ41" s="317"/>
      <c r="GPK41" s="317"/>
      <c r="GPL41" s="317"/>
      <c r="GPM41" s="156" t="s">
        <v>18</v>
      </c>
      <c r="GPN41" s="157" t="s">
        <v>1</v>
      </c>
      <c r="GPO41" s="156" t="s">
        <v>29</v>
      </c>
      <c r="GPP41" s="318" t="s">
        <v>247</v>
      </c>
      <c r="GPQ41" s="317"/>
      <c r="GPR41" s="317"/>
      <c r="GPS41" s="317"/>
      <c r="GPT41" s="317"/>
      <c r="GPU41" s="156" t="s">
        <v>18</v>
      </c>
      <c r="GPV41" s="157" t="s">
        <v>1</v>
      </c>
      <c r="GPW41" s="156" t="s">
        <v>29</v>
      </c>
      <c r="GPX41" s="318" t="s">
        <v>247</v>
      </c>
      <c r="GPY41" s="317"/>
      <c r="GPZ41" s="317"/>
      <c r="GQA41" s="317"/>
      <c r="GQB41" s="317"/>
      <c r="GQC41" s="156" t="s">
        <v>18</v>
      </c>
      <c r="GQD41" s="157" t="s">
        <v>1</v>
      </c>
      <c r="GQE41" s="156" t="s">
        <v>29</v>
      </c>
      <c r="GQF41" s="318" t="s">
        <v>247</v>
      </c>
      <c r="GQG41" s="317"/>
      <c r="GQH41" s="317"/>
      <c r="GQI41" s="317"/>
      <c r="GQJ41" s="317"/>
      <c r="GQK41" s="156" t="s">
        <v>18</v>
      </c>
      <c r="GQL41" s="157" t="s">
        <v>1</v>
      </c>
      <c r="GQM41" s="156" t="s">
        <v>29</v>
      </c>
      <c r="GQN41" s="318" t="s">
        <v>247</v>
      </c>
      <c r="GQO41" s="317"/>
      <c r="GQP41" s="317"/>
      <c r="GQQ41" s="317"/>
      <c r="GQR41" s="317"/>
      <c r="GQS41" s="156" t="s">
        <v>18</v>
      </c>
      <c r="GQT41" s="157" t="s">
        <v>1</v>
      </c>
      <c r="GQU41" s="156" t="s">
        <v>29</v>
      </c>
      <c r="GQV41" s="318" t="s">
        <v>247</v>
      </c>
      <c r="GQW41" s="317"/>
      <c r="GQX41" s="317"/>
      <c r="GQY41" s="317"/>
      <c r="GQZ41" s="317"/>
      <c r="GRA41" s="156" t="s">
        <v>18</v>
      </c>
      <c r="GRB41" s="157" t="s">
        <v>1</v>
      </c>
      <c r="GRC41" s="156" t="s">
        <v>29</v>
      </c>
      <c r="GRD41" s="318" t="s">
        <v>247</v>
      </c>
      <c r="GRE41" s="317"/>
      <c r="GRF41" s="317"/>
      <c r="GRG41" s="317"/>
      <c r="GRH41" s="317"/>
      <c r="GRI41" s="156" t="s">
        <v>18</v>
      </c>
      <c r="GRJ41" s="157" t="s">
        <v>1</v>
      </c>
      <c r="GRK41" s="156" t="s">
        <v>29</v>
      </c>
      <c r="GRL41" s="318" t="s">
        <v>247</v>
      </c>
      <c r="GRM41" s="317"/>
      <c r="GRN41" s="317"/>
      <c r="GRO41" s="317"/>
      <c r="GRP41" s="317"/>
      <c r="GRQ41" s="156" t="s">
        <v>18</v>
      </c>
      <c r="GRR41" s="157" t="s">
        <v>1</v>
      </c>
      <c r="GRS41" s="156" t="s">
        <v>29</v>
      </c>
      <c r="GRT41" s="318" t="s">
        <v>247</v>
      </c>
      <c r="GRU41" s="317"/>
      <c r="GRV41" s="317"/>
      <c r="GRW41" s="317"/>
      <c r="GRX41" s="317"/>
      <c r="GRY41" s="156" t="s">
        <v>18</v>
      </c>
      <c r="GRZ41" s="157" t="s">
        <v>1</v>
      </c>
      <c r="GSA41" s="156" t="s">
        <v>29</v>
      </c>
      <c r="GSB41" s="318" t="s">
        <v>247</v>
      </c>
      <c r="GSC41" s="317"/>
      <c r="GSD41" s="317"/>
      <c r="GSE41" s="317"/>
      <c r="GSF41" s="317"/>
      <c r="GSG41" s="156" t="s">
        <v>18</v>
      </c>
      <c r="GSH41" s="157" t="s">
        <v>1</v>
      </c>
      <c r="GSI41" s="156" t="s">
        <v>29</v>
      </c>
      <c r="GSJ41" s="318" t="s">
        <v>247</v>
      </c>
      <c r="GSK41" s="317"/>
      <c r="GSL41" s="317"/>
      <c r="GSM41" s="317"/>
      <c r="GSN41" s="317"/>
      <c r="GSO41" s="156" t="s">
        <v>18</v>
      </c>
      <c r="GSP41" s="157" t="s">
        <v>1</v>
      </c>
      <c r="GSQ41" s="156" t="s">
        <v>29</v>
      </c>
      <c r="GSR41" s="318" t="s">
        <v>247</v>
      </c>
      <c r="GSS41" s="317"/>
      <c r="GST41" s="317"/>
      <c r="GSU41" s="317"/>
      <c r="GSV41" s="317"/>
      <c r="GSW41" s="156" t="s">
        <v>18</v>
      </c>
      <c r="GSX41" s="157" t="s">
        <v>1</v>
      </c>
      <c r="GSY41" s="156" t="s">
        <v>29</v>
      </c>
      <c r="GSZ41" s="318" t="s">
        <v>247</v>
      </c>
      <c r="GTA41" s="317"/>
      <c r="GTB41" s="317"/>
      <c r="GTC41" s="317"/>
      <c r="GTD41" s="317"/>
      <c r="GTE41" s="156" t="s">
        <v>18</v>
      </c>
      <c r="GTF41" s="157" t="s">
        <v>1</v>
      </c>
      <c r="GTG41" s="156" t="s">
        <v>29</v>
      </c>
      <c r="GTH41" s="318" t="s">
        <v>247</v>
      </c>
      <c r="GTI41" s="317"/>
      <c r="GTJ41" s="317"/>
      <c r="GTK41" s="317"/>
      <c r="GTL41" s="317"/>
      <c r="GTM41" s="156" t="s">
        <v>18</v>
      </c>
      <c r="GTN41" s="157" t="s">
        <v>1</v>
      </c>
      <c r="GTO41" s="156" t="s">
        <v>29</v>
      </c>
      <c r="GTP41" s="318" t="s">
        <v>247</v>
      </c>
      <c r="GTQ41" s="317"/>
      <c r="GTR41" s="317"/>
      <c r="GTS41" s="317"/>
      <c r="GTT41" s="317"/>
      <c r="GTU41" s="156" t="s">
        <v>18</v>
      </c>
      <c r="GTV41" s="157" t="s">
        <v>1</v>
      </c>
      <c r="GTW41" s="156" t="s">
        <v>29</v>
      </c>
      <c r="GTX41" s="318" t="s">
        <v>247</v>
      </c>
      <c r="GTY41" s="317"/>
      <c r="GTZ41" s="317"/>
      <c r="GUA41" s="317"/>
      <c r="GUB41" s="317"/>
      <c r="GUC41" s="156" t="s">
        <v>18</v>
      </c>
      <c r="GUD41" s="157" t="s">
        <v>1</v>
      </c>
      <c r="GUE41" s="156" t="s">
        <v>29</v>
      </c>
      <c r="GUF41" s="318" t="s">
        <v>247</v>
      </c>
      <c r="GUG41" s="317"/>
      <c r="GUH41" s="317"/>
      <c r="GUI41" s="317"/>
      <c r="GUJ41" s="317"/>
      <c r="GUK41" s="156" t="s">
        <v>18</v>
      </c>
      <c r="GUL41" s="157" t="s">
        <v>1</v>
      </c>
      <c r="GUM41" s="156" t="s">
        <v>29</v>
      </c>
      <c r="GUN41" s="318" t="s">
        <v>247</v>
      </c>
      <c r="GUO41" s="317"/>
      <c r="GUP41" s="317"/>
      <c r="GUQ41" s="317"/>
      <c r="GUR41" s="317"/>
      <c r="GUS41" s="156" t="s">
        <v>18</v>
      </c>
      <c r="GUT41" s="157" t="s">
        <v>1</v>
      </c>
      <c r="GUU41" s="156" t="s">
        <v>29</v>
      </c>
      <c r="GUV41" s="318" t="s">
        <v>247</v>
      </c>
      <c r="GUW41" s="317"/>
      <c r="GUX41" s="317"/>
      <c r="GUY41" s="317"/>
      <c r="GUZ41" s="317"/>
      <c r="GVA41" s="156" t="s">
        <v>18</v>
      </c>
      <c r="GVB41" s="157" t="s">
        <v>1</v>
      </c>
      <c r="GVC41" s="156" t="s">
        <v>29</v>
      </c>
      <c r="GVD41" s="318" t="s">
        <v>247</v>
      </c>
      <c r="GVE41" s="317"/>
      <c r="GVF41" s="317"/>
      <c r="GVG41" s="317"/>
      <c r="GVH41" s="317"/>
      <c r="GVI41" s="156" t="s">
        <v>18</v>
      </c>
      <c r="GVJ41" s="157" t="s">
        <v>1</v>
      </c>
      <c r="GVK41" s="156" t="s">
        <v>29</v>
      </c>
      <c r="GVL41" s="318" t="s">
        <v>247</v>
      </c>
      <c r="GVM41" s="317"/>
      <c r="GVN41" s="317"/>
      <c r="GVO41" s="317"/>
      <c r="GVP41" s="317"/>
      <c r="GVQ41" s="156" t="s">
        <v>18</v>
      </c>
      <c r="GVR41" s="157" t="s">
        <v>1</v>
      </c>
      <c r="GVS41" s="156" t="s">
        <v>29</v>
      </c>
      <c r="GVT41" s="318" t="s">
        <v>247</v>
      </c>
      <c r="GVU41" s="317"/>
      <c r="GVV41" s="317"/>
      <c r="GVW41" s="317"/>
      <c r="GVX41" s="317"/>
      <c r="GVY41" s="156" t="s">
        <v>18</v>
      </c>
      <c r="GVZ41" s="157" t="s">
        <v>1</v>
      </c>
      <c r="GWA41" s="156" t="s">
        <v>29</v>
      </c>
      <c r="GWB41" s="318" t="s">
        <v>247</v>
      </c>
      <c r="GWC41" s="317"/>
      <c r="GWD41" s="317"/>
      <c r="GWE41" s="317"/>
      <c r="GWF41" s="317"/>
      <c r="GWG41" s="156" t="s">
        <v>18</v>
      </c>
      <c r="GWH41" s="157" t="s">
        <v>1</v>
      </c>
      <c r="GWI41" s="156" t="s">
        <v>29</v>
      </c>
      <c r="GWJ41" s="318" t="s">
        <v>247</v>
      </c>
      <c r="GWK41" s="317"/>
      <c r="GWL41" s="317"/>
      <c r="GWM41" s="317"/>
      <c r="GWN41" s="317"/>
      <c r="GWO41" s="156" t="s">
        <v>18</v>
      </c>
      <c r="GWP41" s="157" t="s">
        <v>1</v>
      </c>
      <c r="GWQ41" s="156" t="s">
        <v>29</v>
      </c>
      <c r="GWR41" s="318" t="s">
        <v>247</v>
      </c>
      <c r="GWS41" s="317"/>
      <c r="GWT41" s="317"/>
      <c r="GWU41" s="317"/>
      <c r="GWV41" s="317"/>
      <c r="GWW41" s="156" t="s">
        <v>18</v>
      </c>
      <c r="GWX41" s="157" t="s">
        <v>1</v>
      </c>
      <c r="GWY41" s="156" t="s">
        <v>29</v>
      </c>
      <c r="GWZ41" s="318" t="s">
        <v>247</v>
      </c>
      <c r="GXA41" s="317"/>
      <c r="GXB41" s="317"/>
      <c r="GXC41" s="317"/>
      <c r="GXD41" s="317"/>
      <c r="GXE41" s="156" t="s">
        <v>18</v>
      </c>
      <c r="GXF41" s="157" t="s">
        <v>1</v>
      </c>
      <c r="GXG41" s="156" t="s">
        <v>29</v>
      </c>
      <c r="GXH41" s="318" t="s">
        <v>247</v>
      </c>
      <c r="GXI41" s="317"/>
      <c r="GXJ41" s="317"/>
      <c r="GXK41" s="317"/>
      <c r="GXL41" s="317"/>
      <c r="GXM41" s="156" t="s">
        <v>18</v>
      </c>
      <c r="GXN41" s="157" t="s">
        <v>1</v>
      </c>
      <c r="GXO41" s="156" t="s">
        <v>29</v>
      </c>
      <c r="GXP41" s="318" t="s">
        <v>247</v>
      </c>
      <c r="GXQ41" s="317"/>
      <c r="GXR41" s="317"/>
      <c r="GXS41" s="317"/>
      <c r="GXT41" s="317"/>
      <c r="GXU41" s="156" t="s">
        <v>18</v>
      </c>
      <c r="GXV41" s="157" t="s">
        <v>1</v>
      </c>
      <c r="GXW41" s="156" t="s">
        <v>29</v>
      </c>
      <c r="GXX41" s="318" t="s">
        <v>247</v>
      </c>
      <c r="GXY41" s="317"/>
      <c r="GXZ41" s="317"/>
      <c r="GYA41" s="317"/>
      <c r="GYB41" s="317"/>
      <c r="GYC41" s="156" t="s">
        <v>18</v>
      </c>
      <c r="GYD41" s="157" t="s">
        <v>1</v>
      </c>
      <c r="GYE41" s="156" t="s">
        <v>29</v>
      </c>
      <c r="GYF41" s="318" t="s">
        <v>247</v>
      </c>
      <c r="GYG41" s="317"/>
      <c r="GYH41" s="317"/>
      <c r="GYI41" s="317"/>
      <c r="GYJ41" s="317"/>
      <c r="GYK41" s="156" t="s">
        <v>18</v>
      </c>
      <c r="GYL41" s="157" t="s">
        <v>1</v>
      </c>
      <c r="GYM41" s="156" t="s">
        <v>29</v>
      </c>
      <c r="GYN41" s="318" t="s">
        <v>247</v>
      </c>
      <c r="GYO41" s="317"/>
      <c r="GYP41" s="317"/>
      <c r="GYQ41" s="317"/>
      <c r="GYR41" s="317"/>
      <c r="GYS41" s="156" t="s">
        <v>18</v>
      </c>
      <c r="GYT41" s="157" t="s">
        <v>1</v>
      </c>
      <c r="GYU41" s="156" t="s">
        <v>29</v>
      </c>
      <c r="GYV41" s="318" t="s">
        <v>247</v>
      </c>
      <c r="GYW41" s="317"/>
      <c r="GYX41" s="317"/>
      <c r="GYY41" s="317"/>
      <c r="GYZ41" s="317"/>
      <c r="GZA41" s="156" t="s">
        <v>18</v>
      </c>
      <c r="GZB41" s="157" t="s">
        <v>1</v>
      </c>
      <c r="GZC41" s="156" t="s">
        <v>29</v>
      </c>
      <c r="GZD41" s="318" t="s">
        <v>247</v>
      </c>
      <c r="GZE41" s="317"/>
      <c r="GZF41" s="317"/>
      <c r="GZG41" s="317"/>
      <c r="GZH41" s="317"/>
      <c r="GZI41" s="156" t="s">
        <v>18</v>
      </c>
      <c r="GZJ41" s="157" t="s">
        <v>1</v>
      </c>
      <c r="GZK41" s="156" t="s">
        <v>29</v>
      </c>
      <c r="GZL41" s="318" t="s">
        <v>247</v>
      </c>
      <c r="GZM41" s="317"/>
      <c r="GZN41" s="317"/>
      <c r="GZO41" s="317"/>
      <c r="GZP41" s="317"/>
      <c r="GZQ41" s="156" t="s">
        <v>18</v>
      </c>
      <c r="GZR41" s="157" t="s">
        <v>1</v>
      </c>
      <c r="GZS41" s="156" t="s">
        <v>29</v>
      </c>
      <c r="GZT41" s="318" t="s">
        <v>247</v>
      </c>
      <c r="GZU41" s="317"/>
      <c r="GZV41" s="317"/>
      <c r="GZW41" s="317"/>
      <c r="GZX41" s="317"/>
      <c r="GZY41" s="156" t="s">
        <v>18</v>
      </c>
      <c r="GZZ41" s="157" t="s">
        <v>1</v>
      </c>
      <c r="HAA41" s="156" t="s">
        <v>29</v>
      </c>
      <c r="HAB41" s="318" t="s">
        <v>247</v>
      </c>
      <c r="HAC41" s="317"/>
      <c r="HAD41" s="317"/>
      <c r="HAE41" s="317"/>
      <c r="HAF41" s="317"/>
      <c r="HAG41" s="156" t="s">
        <v>18</v>
      </c>
      <c r="HAH41" s="157" t="s">
        <v>1</v>
      </c>
      <c r="HAI41" s="156" t="s">
        <v>29</v>
      </c>
      <c r="HAJ41" s="318" t="s">
        <v>247</v>
      </c>
      <c r="HAK41" s="317"/>
      <c r="HAL41" s="317"/>
      <c r="HAM41" s="317"/>
      <c r="HAN41" s="317"/>
      <c r="HAO41" s="156" t="s">
        <v>18</v>
      </c>
      <c r="HAP41" s="157" t="s">
        <v>1</v>
      </c>
      <c r="HAQ41" s="156" t="s">
        <v>29</v>
      </c>
      <c r="HAR41" s="318" t="s">
        <v>247</v>
      </c>
      <c r="HAS41" s="317"/>
      <c r="HAT41" s="317"/>
      <c r="HAU41" s="317"/>
      <c r="HAV41" s="317"/>
      <c r="HAW41" s="156" t="s">
        <v>18</v>
      </c>
      <c r="HAX41" s="157" t="s">
        <v>1</v>
      </c>
      <c r="HAY41" s="156" t="s">
        <v>29</v>
      </c>
      <c r="HAZ41" s="318" t="s">
        <v>247</v>
      </c>
      <c r="HBA41" s="317"/>
      <c r="HBB41" s="317"/>
      <c r="HBC41" s="317"/>
      <c r="HBD41" s="317"/>
      <c r="HBE41" s="156" t="s">
        <v>18</v>
      </c>
      <c r="HBF41" s="157" t="s">
        <v>1</v>
      </c>
      <c r="HBG41" s="156" t="s">
        <v>29</v>
      </c>
      <c r="HBH41" s="318" t="s">
        <v>247</v>
      </c>
      <c r="HBI41" s="317"/>
      <c r="HBJ41" s="317"/>
      <c r="HBK41" s="317"/>
      <c r="HBL41" s="317"/>
      <c r="HBM41" s="156" t="s">
        <v>18</v>
      </c>
      <c r="HBN41" s="157" t="s">
        <v>1</v>
      </c>
      <c r="HBO41" s="156" t="s">
        <v>29</v>
      </c>
      <c r="HBP41" s="318" t="s">
        <v>247</v>
      </c>
      <c r="HBQ41" s="317"/>
      <c r="HBR41" s="317"/>
      <c r="HBS41" s="317"/>
      <c r="HBT41" s="317"/>
      <c r="HBU41" s="156" t="s">
        <v>18</v>
      </c>
      <c r="HBV41" s="157" t="s">
        <v>1</v>
      </c>
      <c r="HBW41" s="156" t="s">
        <v>29</v>
      </c>
      <c r="HBX41" s="318" t="s">
        <v>247</v>
      </c>
      <c r="HBY41" s="317"/>
      <c r="HBZ41" s="317"/>
      <c r="HCA41" s="317"/>
      <c r="HCB41" s="317"/>
      <c r="HCC41" s="156" t="s">
        <v>18</v>
      </c>
      <c r="HCD41" s="157" t="s">
        <v>1</v>
      </c>
      <c r="HCE41" s="156" t="s">
        <v>29</v>
      </c>
      <c r="HCF41" s="318" t="s">
        <v>247</v>
      </c>
      <c r="HCG41" s="317"/>
      <c r="HCH41" s="317"/>
      <c r="HCI41" s="317"/>
      <c r="HCJ41" s="317"/>
      <c r="HCK41" s="156" t="s">
        <v>18</v>
      </c>
      <c r="HCL41" s="157" t="s">
        <v>1</v>
      </c>
      <c r="HCM41" s="156" t="s">
        <v>29</v>
      </c>
      <c r="HCN41" s="318" t="s">
        <v>247</v>
      </c>
      <c r="HCO41" s="317"/>
      <c r="HCP41" s="317"/>
      <c r="HCQ41" s="317"/>
      <c r="HCR41" s="317"/>
      <c r="HCS41" s="156" t="s">
        <v>18</v>
      </c>
      <c r="HCT41" s="157" t="s">
        <v>1</v>
      </c>
      <c r="HCU41" s="156" t="s">
        <v>29</v>
      </c>
      <c r="HCV41" s="318" t="s">
        <v>247</v>
      </c>
      <c r="HCW41" s="317"/>
      <c r="HCX41" s="317"/>
      <c r="HCY41" s="317"/>
      <c r="HCZ41" s="317"/>
      <c r="HDA41" s="156" t="s">
        <v>18</v>
      </c>
      <c r="HDB41" s="157" t="s">
        <v>1</v>
      </c>
      <c r="HDC41" s="156" t="s">
        <v>29</v>
      </c>
      <c r="HDD41" s="318" t="s">
        <v>247</v>
      </c>
      <c r="HDE41" s="317"/>
      <c r="HDF41" s="317"/>
      <c r="HDG41" s="317"/>
      <c r="HDH41" s="317"/>
      <c r="HDI41" s="156" t="s">
        <v>18</v>
      </c>
      <c r="HDJ41" s="157" t="s">
        <v>1</v>
      </c>
      <c r="HDK41" s="156" t="s">
        <v>29</v>
      </c>
      <c r="HDL41" s="318" t="s">
        <v>247</v>
      </c>
      <c r="HDM41" s="317"/>
      <c r="HDN41" s="317"/>
      <c r="HDO41" s="317"/>
      <c r="HDP41" s="317"/>
      <c r="HDQ41" s="156" t="s">
        <v>18</v>
      </c>
      <c r="HDR41" s="157" t="s">
        <v>1</v>
      </c>
      <c r="HDS41" s="156" t="s">
        <v>29</v>
      </c>
      <c r="HDT41" s="318" t="s">
        <v>247</v>
      </c>
      <c r="HDU41" s="317"/>
      <c r="HDV41" s="317"/>
      <c r="HDW41" s="317"/>
      <c r="HDX41" s="317"/>
      <c r="HDY41" s="156" t="s">
        <v>18</v>
      </c>
      <c r="HDZ41" s="157" t="s">
        <v>1</v>
      </c>
      <c r="HEA41" s="156" t="s">
        <v>29</v>
      </c>
      <c r="HEB41" s="318" t="s">
        <v>247</v>
      </c>
      <c r="HEC41" s="317"/>
      <c r="HED41" s="317"/>
      <c r="HEE41" s="317"/>
      <c r="HEF41" s="317"/>
      <c r="HEG41" s="156" t="s">
        <v>18</v>
      </c>
      <c r="HEH41" s="157" t="s">
        <v>1</v>
      </c>
      <c r="HEI41" s="156" t="s">
        <v>29</v>
      </c>
      <c r="HEJ41" s="318" t="s">
        <v>247</v>
      </c>
      <c r="HEK41" s="317"/>
      <c r="HEL41" s="317"/>
      <c r="HEM41" s="317"/>
      <c r="HEN41" s="317"/>
      <c r="HEO41" s="156" t="s">
        <v>18</v>
      </c>
      <c r="HEP41" s="157" t="s">
        <v>1</v>
      </c>
      <c r="HEQ41" s="156" t="s">
        <v>29</v>
      </c>
      <c r="HER41" s="318" t="s">
        <v>247</v>
      </c>
      <c r="HES41" s="317"/>
      <c r="HET41" s="317"/>
      <c r="HEU41" s="317"/>
      <c r="HEV41" s="317"/>
      <c r="HEW41" s="156" t="s">
        <v>18</v>
      </c>
      <c r="HEX41" s="157" t="s">
        <v>1</v>
      </c>
      <c r="HEY41" s="156" t="s">
        <v>29</v>
      </c>
      <c r="HEZ41" s="318" t="s">
        <v>247</v>
      </c>
      <c r="HFA41" s="317"/>
      <c r="HFB41" s="317"/>
      <c r="HFC41" s="317"/>
      <c r="HFD41" s="317"/>
      <c r="HFE41" s="156" t="s">
        <v>18</v>
      </c>
      <c r="HFF41" s="157" t="s">
        <v>1</v>
      </c>
      <c r="HFG41" s="156" t="s">
        <v>29</v>
      </c>
      <c r="HFH41" s="318" t="s">
        <v>247</v>
      </c>
      <c r="HFI41" s="317"/>
      <c r="HFJ41" s="317"/>
      <c r="HFK41" s="317"/>
      <c r="HFL41" s="317"/>
      <c r="HFM41" s="156" t="s">
        <v>18</v>
      </c>
      <c r="HFN41" s="157" t="s">
        <v>1</v>
      </c>
      <c r="HFO41" s="156" t="s">
        <v>29</v>
      </c>
      <c r="HFP41" s="318" t="s">
        <v>247</v>
      </c>
      <c r="HFQ41" s="317"/>
      <c r="HFR41" s="317"/>
      <c r="HFS41" s="317"/>
      <c r="HFT41" s="317"/>
      <c r="HFU41" s="156" t="s">
        <v>18</v>
      </c>
      <c r="HFV41" s="157" t="s">
        <v>1</v>
      </c>
      <c r="HFW41" s="156" t="s">
        <v>29</v>
      </c>
      <c r="HFX41" s="318" t="s">
        <v>247</v>
      </c>
      <c r="HFY41" s="317"/>
      <c r="HFZ41" s="317"/>
      <c r="HGA41" s="317"/>
      <c r="HGB41" s="317"/>
      <c r="HGC41" s="156" t="s">
        <v>18</v>
      </c>
      <c r="HGD41" s="157" t="s">
        <v>1</v>
      </c>
      <c r="HGE41" s="156" t="s">
        <v>29</v>
      </c>
      <c r="HGF41" s="318" t="s">
        <v>247</v>
      </c>
      <c r="HGG41" s="317"/>
      <c r="HGH41" s="317"/>
      <c r="HGI41" s="317"/>
      <c r="HGJ41" s="317"/>
      <c r="HGK41" s="156" t="s">
        <v>18</v>
      </c>
      <c r="HGL41" s="157" t="s">
        <v>1</v>
      </c>
      <c r="HGM41" s="156" t="s">
        <v>29</v>
      </c>
      <c r="HGN41" s="318" t="s">
        <v>247</v>
      </c>
      <c r="HGO41" s="317"/>
      <c r="HGP41" s="317"/>
      <c r="HGQ41" s="317"/>
      <c r="HGR41" s="317"/>
      <c r="HGS41" s="156" t="s">
        <v>18</v>
      </c>
      <c r="HGT41" s="157" t="s">
        <v>1</v>
      </c>
      <c r="HGU41" s="156" t="s">
        <v>29</v>
      </c>
      <c r="HGV41" s="318" t="s">
        <v>247</v>
      </c>
      <c r="HGW41" s="317"/>
      <c r="HGX41" s="317"/>
      <c r="HGY41" s="317"/>
      <c r="HGZ41" s="317"/>
      <c r="HHA41" s="156" t="s">
        <v>18</v>
      </c>
      <c r="HHB41" s="157" t="s">
        <v>1</v>
      </c>
      <c r="HHC41" s="156" t="s">
        <v>29</v>
      </c>
      <c r="HHD41" s="318" t="s">
        <v>247</v>
      </c>
      <c r="HHE41" s="317"/>
      <c r="HHF41" s="317"/>
      <c r="HHG41" s="317"/>
      <c r="HHH41" s="317"/>
      <c r="HHI41" s="156" t="s">
        <v>18</v>
      </c>
      <c r="HHJ41" s="157" t="s">
        <v>1</v>
      </c>
      <c r="HHK41" s="156" t="s">
        <v>29</v>
      </c>
      <c r="HHL41" s="318" t="s">
        <v>247</v>
      </c>
      <c r="HHM41" s="317"/>
      <c r="HHN41" s="317"/>
      <c r="HHO41" s="317"/>
      <c r="HHP41" s="317"/>
      <c r="HHQ41" s="156" t="s">
        <v>18</v>
      </c>
      <c r="HHR41" s="157" t="s">
        <v>1</v>
      </c>
      <c r="HHS41" s="156" t="s">
        <v>29</v>
      </c>
      <c r="HHT41" s="318" t="s">
        <v>247</v>
      </c>
      <c r="HHU41" s="317"/>
      <c r="HHV41" s="317"/>
      <c r="HHW41" s="317"/>
      <c r="HHX41" s="317"/>
      <c r="HHY41" s="156" t="s">
        <v>18</v>
      </c>
      <c r="HHZ41" s="157" t="s">
        <v>1</v>
      </c>
      <c r="HIA41" s="156" t="s">
        <v>29</v>
      </c>
      <c r="HIB41" s="318" t="s">
        <v>247</v>
      </c>
      <c r="HIC41" s="317"/>
      <c r="HID41" s="317"/>
      <c r="HIE41" s="317"/>
      <c r="HIF41" s="317"/>
      <c r="HIG41" s="156" t="s">
        <v>18</v>
      </c>
      <c r="HIH41" s="157" t="s">
        <v>1</v>
      </c>
      <c r="HII41" s="156" t="s">
        <v>29</v>
      </c>
      <c r="HIJ41" s="318" t="s">
        <v>247</v>
      </c>
      <c r="HIK41" s="317"/>
      <c r="HIL41" s="317"/>
      <c r="HIM41" s="317"/>
      <c r="HIN41" s="317"/>
      <c r="HIO41" s="156" t="s">
        <v>18</v>
      </c>
      <c r="HIP41" s="157" t="s">
        <v>1</v>
      </c>
      <c r="HIQ41" s="156" t="s">
        <v>29</v>
      </c>
      <c r="HIR41" s="318" t="s">
        <v>247</v>
      </c>
      <c r="HIS41" s="317"/>
      <c r="HIT41" s="317"/>
      <c r="HIU41" s="317"/>
      <c r="HIV41" s="317"/>
      <c r="HIW41" s="156" t="s">
        <v>18</v>
      </c>
      <c r="HIX41" s="157" t="s">
        <v>1</v>
      </c>
      <c r="HIY41" s="156" t="s">
        <v>29</v>
      </c>
      <c r="HIZ41" s="318" t="s">
        <v>247</v>
      </c>
      <c r="HJA41" s="317"/>
      <c r="HJB41" s="317"/>
      <c r="HJC41" s="317"/>
      <c r="HJD41" s="317"/>
      <c r="HJE41" s="156" t="s">
        <v>18</v>
      </c>
      <c r="HJF41" s="157" t="s">
        <v>1</v>
      </c>
      <c r="HJG41" s="156" t="s">
        <v>29</v>
      </c>
      <c r="HJH41" s="318" t="s">
        <v>247</v>
      </c>
      <c r="HJI41" s="317"/>
      <c r="HJJ41" s="317"/>
      <c r="HJK41" s="317"/>
      <c r="HJL41" s="317"/>
      <c r="HJM41" s="156" t="s">
        <v>18</v>
      </c>
      <c r="HJN41" s="157" t="s">
        <v>1</v>
      </c>
      <c r="HJO41" s="156" t="s">
        <v>29</v>
      </c>
      <c r="HJP41" s="318" t="s">
        <v>247</v>
      </c>
      <c r="HJQ41" s="317"/>
      <c r="HJR41" s="317"/>
      <c r="HJS41" s="317"/>
      <c r="HJT41" s="317"/>
      <c r="HJU41" s="156" t="s">
        <v>18</v>
      </c>
      <c r="HJV41" s="157" t="s">
        <v>1</v>
      </c>
      <c r="HJW41" s="156" t="s">
        <v>29</v>
      </c>
      <c r="HJX41" s="318" t="s">
        <v>247</v>
      </c>
      <c r="HJY41" s="317"/>
      <c r="HJZ41" s="317"/>
      <c r="HKA41" s="317"/>
      <c r="HKB41" s="317"/>
      <c r="HKC41" s="156" t="s">
        <v>18</v>
      </c>
      <c r="HKD41" s="157" t="s">
        <v>1</v>
      </c>
      <c r="HKE41" s="156" t="s">
        <v>29</v>
      </c>
      <c r="HKF41" s="318" t="s">
        <v>247</v>
      </c>
      <c r="HKG41" s="317"/>
      <c r="HKH41" s="317"/>
      <c r="HKI41" s="317"/>
      <c r="HKJ41" s="317"/>
      <c r="HKK41" s="156" t="s">
        <v>18</v>
      </c>
      <c r="HKL41" s="157" t="s">
        <v>1</v>
      </c>
      <c r="HKM41" s="156" t="s">
        <v>29</v>
      </c>
      <c r="HKN41" s="318" t="s">
        <v>247</v>
      </c>
      <c r="HKO41" s="317"/>
      <c r="HKP41" s="317"/>
      <c r="HKQ41" s="317"/>
      <c r="HKR41" s="317"/>
      <c r="HKS41" s="156" t="s">
        <v>18</v>
      </c>
      <c r="HKT41" s="157" t="s">
        <v>1</v>
      </c>
      <c r="HKU41" s="156" t="s">
        <v>29</v>
      </c>
      <c r="HKV41" s="318" t="s">
        <v>247</v>
      </c>
      <c r="HKW41" s="317"/>
      <c r="HKX41" s="317"/>
      <c r="HKY41" s="317"/>
      <c r="HKZ41" s="317"/>
      <c r="HLA41" s="156" t="s">
        <v>18</v>
      </c>
      <c r="HLB41" s="157" t="s">
        <v>1</v>
      </c>
      <c r="HLC41" s="156" t="s">
        <v>29</v>
      </c>
      <c r="HLD41" s="318" t="s">
        <v>247</v>
      </c>
      <c r="HLE41" s="317"/>
      <c r="HLF41" s="317"/>
      <c r="HLG41" s="317"/>
      <c r="HLH41" s="317"/>
      <c r="HLI41" s="156" t="s">
        <v>18</v>
      </c>
      <c r="HLJ41" s="157" t="s">
        <v>1</v>
      </c>
      <c r="HLK41" s="156" t="s">
        <v>29</v>
      </c>
      <c r="HLL41" s="318" t="s">
        <v>247</v>
      </c>
      <c r="HLM41" s="317"/>
      <c r="HLN41" s="317"/>
      <c r="HLO41" s="317"/>
      <c r="HLP41" s="317"/>
      <c r="HLQ41" s="156" t="s">
        <v>18</v>
      </c>
      <c r="HLR41" s="157" t="s">
        <v>1</v>
      </c>
      <c r="HLS41" s="156" t="s">
        <v>29</v>
      </c>
      <c r="HLT41" s="318" t="s">
        <v>247</v>
      </c>
      <c r="HLU41" s="317"/>
      <c r="HLV41" s="317"/>
      <c r="HLW41" s="317"/>
      <c r="HLX41" s="317"/>
      <c r="HLY41" s="156" t="s">
        <v>18</v>
      </c>
      <c r="HLZ41" s="157" t="s">
        <v>1</v>
      </c>
      <c r="HMA41" s="156" t="s">
        <v>29</v>
      </c>
      <c r="HMB41" s="318" t="s">
        <v>247</v>
      </c>
      <c r="HMC41" s="317"/>
      <c r="HMD41" s="317"/>
      <c r="HME41" s="317"/>
      <c r="HMF41" s="317"/>
      <c r="HMG41" s="156" t="s">
        <v>18</v>
      </c>
      <c r="HMH41" s="157" t="s">
        <v>1</v>
      </c>
      <c r="HMI41" s="156" t="s">
        <v>29</v>
      </c>
      <c r="HMJ41" s="318" t="s">
        <v>247</v>
      </c>
      <c r="HMK41" s="317"/>
      <c r="HML41" s="317"/>
      <c r="HMM41" s="317"/>
      <c r="HMN41" s="317"/>
      <c r="HMO41" s="156" t="s">
        <v>18</v>
      </c>
      <c r="HMP41" s="157" t="s">
        <v>1</v>
      </c>
      <c r="HMQ41" s="156" t="s">
        <v>29</v>
      </c>
      <c r="HMR41" s="318" t="s">
        <v>247</v>
      </c>
      <c r="HMS41" s="317"/>
      <c r="HMT41" s="317"/>
      <c r="HMU41" s="317"/>
      <c r="HMV41" s="317"/>
      <c r="HMW41" s="156" t="s">
        <v>18</v>
      </c>
      <c r="HMX41" s="157" t="s">
        <v>1</v>
      </c>
      <c r="HMY41" s="156" t="s">
        <v>29</v>
      </c>
      <c r="HMZ41" s="318" t="s">
        <v>247</v>
      </c>
      <c r="HNA41" s="317"/>
      <c r="HNB41" s="317"/>
      <c r="HNC41" s="317"/>
      <c r="HND41" s="317"/>
      <c r="HNE41" s="156" t="s">
        <v>18</v>
      </c>
      <c r="HNF41" s="157" t="s">
        <v>1</v>
      </c>
      <c r="HNG41" s="156" t="s">
        <v>29</v>
      </c>
      <c r="HNH41" s="318" t="s">
        <v>247</v>
      </c>
      <c r="HNI41" s="317"/>
      <c r="HNJ41" s="317"/>
      <c r="HNK41" s="317"/>
      <c r="HNL41" s="317"/>
      <c r="HNM41" s="156" t="s">
        <v>18</v>
      </c>
      <c r="HNN41" s="157" t="s">
        <v>1</v>
      </c>
      <c r="HNO41" s="156" t="s">
        <v>29</v>
      </c>
      <c r="HNP41" s="318" t="s">
        <v>247</v>
      </c>
      <c r="HNQ41" s="317"/>
      <c r="HNR41" s="317"/>
      <c r="HNS41" s="317"/>
      <c r="HNT41" s="317"/>
      <c r="HNU41" s="156" t="s">
        <v>18</v>
      </c>
      <c r="HNV41" s="157" t="s">
        <v>1</v>
      </c>
      <c r="HNW41" s="156" t="s">
        <v>29</v>
      </c>
      <c r="HNX41" s="318" t="s">
        <v>247</v>
      </c>
      <c r="HNY41" s="317"/>
      <c r="HNZ41" s="317"/>
      <c r="HOA41" s="317"/>
      <c r="HOB41" s="317"/>
      <c r="HOC41" s="156" t="s">
        <v>18</v>
      </c>
      <c r="HOD41" s="157" t="s">
        <v>1</v>
      </c>
      <c r="HOE41" s="156" t="s">
        <v>29</v>
      </c>
      <c r="HOF41" s="318" t="s">
        <v>247</v>
      </c>
      <c r="HOG41" s="317"/>
      <c r="HOH41" s="317"/>
      <c r="HOI41" s="317"/>
      <c r="HOJ41" s="317"/>
      <c r="HOK41" s="156" t="s">
        <v>18</v>
      </c>
      <c r="HOL41" s="157" t="s">
        <v>1</v>
      </c>
      <c r="HOM41" s="156" t="s">
        <v>29</v>
      </c>
      <c r="HON41" s="318" t="s">
        <v>247</v>
      </c>
      <c r="HOO41" s="317"/>
      <c r="HOP41" s="317"/>
      <c r="HOQ41" s="317"/>
      <c r="HOR41" s="317"/>
      <c r="HOS41" s="156" t="s">
        <v>18</v>
      </c>
      <c r="HOT41" s="157" t="s">
        <v>1</v>
      </c>
      <c r="HOU41" s="156" t="s">
        <v>29</v>
      </c>
      <c r="HOV41" s="318" t="s">
        <v>247</v>
      </c>
      <c r="HOW41" s="317"/>
      <c r="HOX41" s="317"/>
      <c r="HOY41" s="317"/>
      <c r="HOZ41" s="317"/>
      <c r="HPA41" s="156" t="s">
        <v>18</v>
      </c>
      <c r="HPB41" s="157" t="s">
        <v>1</v>
      </c>
      <c r="HPC41" s="156" t="s">
        <v>29</v>
      </c>
      <c r="HPD41" s="318" t="s">
        <v>247</v>
      </c>
      <c r="HPE41" s="317"/>
      <c r="HPF41" s="317"/>
      <c r="HPG41" s="317"/>
      <c r="HPH41" s="317"/>
      <c r="HPI41" s="156" t="s">
        <v>18</v>
      </c>
      <c r="HPJ41" s="157" t="s">
        <v>1</v>
      </c>
      <c r="HPK41" s="156" t="s">
        <v>29</v>
      </c>
      <c r="HPL41" s="318" t="s">
        <v>247</v>
      </c>
      <c r="HPM41" s="317"/>
      <c r="HPN41" s="317"/>
      <c r="HPO41" s="317"/>
      <c r="HPP41" s="317"/>
      <c r="HPQ41" s="156" t="s">
        <v>18</v>
      </c>
      <c r="HPR41" s="157" t="s">
        <v>1</v>
      </c>
      <c r="HPS41" s="156" t="s">
        <v>29</v>
      </c>
      <c r="HPT41" s="318" t="s">
        <v>247</v>
      </c>
      <c r="HPU41" s="317"/>
      <c r="HPV41" s="317"/>
      <c r="HPW41" s="317"/>
      <c r="HPX41" s="317"/>
      <c r="HPY41" s="156" t="s">
        <v>18</v>
      </c>
      <c r="HPZ41" s="157" t="s">
        <v>1</v>
      </c>
      <c r="HQA41" s="156" t="s">
        <v>29</v>
      </c>
      <c r="HQB41" s="318" t="s">
        <v>247</v>
      </c>
      <c r="HQC41" s="317"/>
      <c r="HQD41" s="317"/>
      <c r="HQE41" s="317"/>
      <c r="HQF41" s="317"/>
      <c r="HQG41" s="156" t="s">
        <v>18</v>
      </c>
      <c r="HQH41" s="157" t="s">
        <v>1</v>
      </c>
      <c r="HQI41" s="156" t="s">
        <v>29</v>
      </c>
      <c r="HQJ41" s="318" t="s">
        <v>247</v>
      </c>
      <c r="HQK41" s="317"/>
      <c r="HQL41" s="317"/>
      <c r="HQM41" s="317"/>
      <c r="HQN41" s="317"/>
      <c r="HQO41" s="156" t="s">
        <v>18</v>
      </c>
      <c r="HQP41" s="157" t="s">
        <v>1</v>
      </c>
      <c r="HQQ41" s="156" t="s">
        <v>29</v>
      </c>
      <c r="HQR41" s="318" t="s">
        <v>247</v>
      </c>
      <c r="HQS41" s="317"/>
      <c r="HQT41" s="317"/>
      <c r="HQU41" s="317"/>
      <c r="HQV41" s="317"/>
      <c r="HQW41" s="156" t="s">
        <v>18</v>
      </c>
      <c r="HQX41" s="157" t="s">
        <v>1</v>
      </c>
      <c r="HQY41" s="156" t="s">
        <v>29</v>
      </c>
      <c r="HQZ41" s="318" t="s">
        <v>247</v>
      </c>
      <c r="HRA41" s="317"/>
      <c r="HRB41" s="317"/>
      <c r="HRC41" s="317"/>
      <c r="HRD41" s="317"/>
      <c r="HRE41" s="156" t="s">
        <v>18</v>
      </c>
      <c r="HRF41" s="157" t="s">
        <v>1</v>
      </c>
      <c r="HRG41" s="156" t="s">
        <v>29</v>
      </c>
      <c r="HRH41" s="318" t="s">
        <v>247</v>
      </c>
      <c r="HRI41" s="317"/>
      <c r="HRJ41" s="317"/>
      <c r="HRK41" s="317"/>
      <c r="HRL41" s="317"/>
      <c r="HRM41" s="156" t="s">
        <v>18</v>
      </c>
      <c r="HRN41" s="157" t="s">
        <v>1</v>
      </c>
      <c r="HRO41" s="156" t="s">
        <v>29</v>
      </c>
      <c r="HRP41" s="318" t="s">
        <v>247</v>
      </c>
      <c r="HRQ41" s="317"/>
      <c r="HRR41" s="317"/>
      <c r="HRS41" s="317"/>
      <c r="HRT41" s="317"/>
      <c r="HRU41" s="156" t="s">
        <v>18</v>
      </c>
      <c r="HRV41" s="157" t="s">
        <v>1</v>
      </c>
      <c r="HRW41" s="156" t="s">
        <v>29</v>
      </c>
      <c r="HRX41" s="318" t="s">
        <v>247</v>
      </c>
      <c r="HRY41" s="317"/>
      <c r="HRZ41" s="317"/>
      <c r="HSA41" s="317"/>
      <c r="HSB41" s="317"/>
      <c r="HSC41" s="156" t="s">
        <v>18</v>
      </c>
      <c r="HSD41" s="157" t="s">
        <v>1</v>
      </c>
      <c r="HSE41" s="156" t="s">
        <v>29</v>
      </c>
      <c r="HSF41" s="318" t="s">
        <v>247</v>
      </c>
      <c r="HSG41" s="317"/>
      <c r="HSH41" s="317"/>
      <c r="HSI41" s="317"/>
      <c r="HSJ41" s="317"/>
      <c r="HSK41" s="156" t="s">
        <v>18</v>
      </c>
      <c r="HSL41" s="157" t="s">
        <v>1</v>
      </c>
      <c r="HSM41" s="156" t="s">
        <v>29</v>
      </c>
      <c r="HSN41" s="318" t="s">
        <v>247</v>
      </c>
      <c r="HSO41" s="317"/>
      <c r="HSP41" s="317"/>
      <c r="HSQ41" s="317"/>
      <c r="HSR41" s="317"/>
      <c r="HSS41" s="156" t="s">
        <v>18</v>
      </c>
      <c r="HST41" s="157" t="s">
        <v>1</v>
      </c>
      <c r="HSU41" s="156" t="s">
        <v>29</v>
      </c>
      <c r="HSV41" s="318" t="s">
        <v>247</v>
      </c>
      <c r="HSW41" s="317"/>
      <c r="HSX41" s="317"/>
      <c r="HSY41" s="317"/>
      <c r="HSZ41" s="317"/>
      <c r="HTA41" s="156" t="s">
        <v>18</v>
      </c>
      <c r="HTB41" s="157" t="s">
        <v>1</v>
      </c>
      <c r="HTC41" s="156" t="s">
        <v>29</v>
      </c>
      <c r="HTD41" s="318" t="s">
        <v>247</v>
      </c>
      <c r="HTE41" s="317"/>
      <c r="HTF41" s="317"/>
      <c r="HTG41" s="317"/>
      <c r="HTH41" s="317"/>
      <c r="HTI41" s="156" t="s">
        <v>18</v>
      </c>
      <c r="HTJ41" s="157" t="s">
        <v>1</v>
      </c>
      <c r="HTK41" s="156" t="s">
        <v>29</v>
      </c>
      <c r="HTL41" s="318" t="s">
        <v>247</v>
      </c>
      <c r="HTM41" s="317"/>
      <c r="HTN41" s="317"/>
      <c r="HTO41" s="317"/>
      <c r="HTP41" s="317"/>
      <c r="HTQ41" s="156" t="s">
        <v>18</v>
      </c>
      <c r="HTR41" s="157" t="s">
        <v>1</v>
      </c>
      <c r="HTS41" s="156" t="s">
        <v>29</v>
      </c>
      <c r="HTT41" s="318" t="s">
        <v>247</v>
      </c>
      <c r="HTU41" s="317"/>
      <c r="HTV41" s="317"/>
      <c r="HTW41" s="317"/>
      <c r="HTX41" s="317"/>
      <c r="HTY41" s="156" t="s">
        <v>18</v>
      </c>
      <c r="HTZ41" s="157" t="s">
        <v>1</v>
      </c>
      <c r="HUA41" s="156" t="s">
        <v>29</v>
      </c>
      <c r="HUB41" s="318" t="s">
        <v>247</v>
      </c>
      <c r="HUC41" s="317"/>
      <c r="HUD41" s="317"/>
      <c r="HUE41" s="317"/>
      <c r="HUF41" s="317"/>
      <c r="HUG41" s="156" t="s">
        <v>18</v>
      </c>
      <c r="HUH41" s="157" t="s">
        <v>1</v>
      </c>
      <c r="HUI41" s="156" t="s">
        <v>29</v>
      </c>
      <c r="HUJ41" s="318" t="s">
        <v>247</v>
      </c>
      <c r="HUK41" s="317"/>
      <c r="HUL41" s="317"/>
      <c r="HUM41" s="317"/>
      <c r="HUN41" s="317"/>
      <c r="HUO41" s="156" t="s">
        <v>18</v>
      </c>
      <c r="HUP41" s="157" t="s">
        <v>1</v>
      </c>
      <c r="HUQ41" s="156" t="s">
        <v>29</v>
      </c>
      <c r="HUR41" s="318" t="s">
        <v>247</v>
      </c>
      <c r="HUS41" s="317"/>
      <c r="HUT41" s="317"/>
      <c r="HUU41" s="317"/>
      <c r="HUV41" s="317"/>
      <c r="HUW41" s="156" t="s">
        <v>18</v>
      </c>
      <c r="HUX41" s="157" t="s">
        <v>1</v>
      </c>
      <c r="HUY41" s="156" t="s">
        <v>29</v>
      </c>
      <c r="HUZ41" s="318" t="s">
        <v>247</v>
      </c>
      <c r="HVA41" s="317"/>
      <c r="HVB41" s="317"/>
      <c r="HVC41" s="317"/>
      <c r="HVD41" s="317"/>
      <c r="HVE41" s="156" t="s">
        <v>18</v>
      </c>
      <c r="HVF41" s="157" t="s">
        <v>1</v>
      </c>
      <c r="HVG41" s="156" t="s">
        <v>29</v>
      </c>
      <c r="HVH41" s="318" t="s">
        <v>247</v>
      </c>
      <c r="HVI41" s="317"/>
      <c r="HVJ41" s="317"/>
      <c r="HVK41" s="317"/>
      <c r="HVL41" s="317"/>
      <c r="HVM41" s="156" t="s">
        <v>18</v>
      </c>
      <c r="HVN41" s="157" t="s">
        <v>1</v>
      </c>
      <c r="HVO41" s="156" t="s">
        <v>29</v>
      </c>
      <c r="HVP41" s="318" t="s">
        <v>247</v>
      </c>
      <c r="HVQ41" s="317"/>
      <c r="HVR41" s="317"/>
      <c r="HVS41" s="317"/>
      <c r="HVT41" s="317"/>
      <c r="HVU41" s="156" t="s">
        <v>18</v>
      </c>
      <c r="HVV41" s="157" t="s">
        <v>1</v>
      </c>
      <c r="HVW41" s="156" t="s">
        <v>29</v>
      </c>
      <c r="HVX41" s="318" t="s">
        <v>247</v>
      </c>
      <c r="HVY41" s="317"/>
      <c r="HVZ41" s="317"/>
      <c r="HWA41" s="317"/>
      <c r="HWB41" s="317"/>
      <c r="HWC41" s="156" t="s">
        <v>18</v>
      </c>
      <c r="HWD41" s="157" t="s">
        <v>1</v>
      </c>
      <c r="HWE41" s="156" t="s">
        <v>29</v>
      </c>
      <c r="HWF41" s="318" t="s">
        <v>247</v>
      </c>
      <c r="HWG41" s="317"/>
      <c r="HWH41" s="317"/>
      <c r="HWI41" s="317"/>
      <c r="HWJ41" s="317"/>
      <c r="HWK41" s="156" t="s">
        <v>18</v>
      </c>
      <c r="HWL41" s="157" t="s">
        <v>1</v>
      </c>
      <c r="HWM41" s="156" t="s">
        <v>29</v>
      </c>
      <c r="HWN41" s="318" t="s">
        <v>247</v>
      </c>
      <c r="HWO41" s="317"/>
      <c r="HWP41" s="317"/>
      <c r="HWQ41" s="317"/>
      <c r="HWR41" s="317"/>
      <c r="HWS41" s="156" t="s">
        <v>18</v>
      </c>
      <c r="HWT41" s="157" t="s">
        <v>1</v>
      </c>
      <c r="HWU41" s="156" t="s">
        <v>29</v>
      </c>
      <c r="HWV41" s="318" t="s">
        <v>247</v>
      </c>
      <c r="HWW41" s="317"/>
      <c r="HWX41" s="317"/>
      <c r="HWY41" s="317"/>
      <c r="HWZ41" s="317"/>
      <c r="HXA41" s="156" t="s">
        <v>18</v>
      </c>
      <c r="HXB41" s="157" t="s">
        <v>1</v>
      </c>
      <c r="HXC41" s="156" t="s">
        <v>29</v>
      </c>
      <c r="HXD41" s="318" t="s">
        <v>247</v>
      </c>
      <c r="HXE41" s="317"/>
      <c r="HXF41" s="317"/>
      <c r="HXG41" s="317"/>
      <c r="HXH41" s="317"/>
      <c r="HXI41" s="156" t="s">
        <v>18</v>
      </c>
      <c r="HXJ41" s="157" t="s">
        <v>1</v>
      </c>
      <c r="HXK41" s="156" t="s">
        <v>29</v>
      </c>
      <c r="HXL41" s="318" t="s">
        <v>247</v>
      </c>
      <c r="HXM41" s="317"/>
      <c r="HXN41" s="317"/>
      <c r="HXO41" s="317"/>
      <c r="HXP41" s="317"/>
      <c r="HXQ41" s="156" t="s">
        <v>18</v>
      </c>
      <c r="HXR41" s="157" t="s">
        <v>1</v>
      </c>
      <c r="HXS41" s="156" t="s">
        <v>29</v>
      </c>
      <c r="HXT41" s="318" t="s">
        <v>247</v>
      </c>
      <c r="HXU41" s="317"/>
      <c r="HXV41" s="317"/>
      <c r="HXW41" s="317"/>
      <c r="HXX41" s="317"/>
      <c r="HXY41" s="156" t="s">
        <v>18</v>
      </c>
      <c r="HXZ41" s="157" t="s">
        <v>1</v>
      </c>
      <c r="HYA41" s="156" t="s">
        <v>29</v>
      </c>
      <c r="HYB41" s="318" t="s">
        <v>247</v>
      </c>
      <c r="HYC41" s="317"/>
      <c r="HYD41" s="317"/>
      <c r="HYE41" s="317"/>
      <c r="HYF41" s="317"/>
      <c r="HYG41" s="156" t="s">
        <v>18</v>
      </c>
      <c r="HYH41" s="157" t="s">
        <v>1</v>
      </c>
      <c r="HYI41" s="156" t="s">
        <v>29</v>
      </c>
      <c r="HYJ41" s="318" t="s">
        <v>247</v>
      </c>
      <c r="HYK41" s="317"/>
      <c r="HYL41" s="317"/>
      <c r="HYM41" s="317"/>
      <c r="HYN41" s="317"/>
      <c r="HYO41" s="156" t="s">
        <v>18</v>
      </c>
      <c r="HYP41" s="157" t="s">
        <v>1</v>
      </c>
      <c r="HYQ41" s="156" t="s">
        <v>29</v>
      </c>
      <c r="HYR41" s="318" t="s">
        <v>247</v>
      </c>
      <c r="HYS41" s="317"/>
      <c r="HYT41" s="317"/>
      <c r="HYU41" s="317"/>
      <c r="HYV41" s="317"/>
      <c r="HYW41" s="156" t="s">
        <v>18</v>
      </c>
      <c r="HYX41" s="157" t="s">
        <v>1</v>
      </c>
      <c r="HYY41" s="156" t="s">
        <v>29</v>
      </c>
      <c r="HYZ41" s="318" t="s">
        <v>247</v>
      </c>
      <c r="HZA41" s="317"/>
      <c r="HZB41" s="317"/>
      <c r="HZC41" s="317"/>
      <c r="HZD41" s="317"/>
      <c r="HZE41" s="156" t="s">
        <v>18</v>
      </c>
      <c r="HZF41" s="157" t="s">
        <v>1</v>
      </c>
      <c r="HZG41" s="156" t="s">
        <v>29</v>
      </c>
      <c r="HZH41" s="318" t="s">
        <v>247</v>
      </c>
      <c r="HZI41" s="317"/>
      <c r="HZJ41" s="317"/>
      <c r="HZK41" s="317"/>
      <c r="HZL41" s="317"/>
      <c r="HZM41" s="156" t="s">
        <v>18</v>
      </c>
      <c r="HZN41" s="157" t="s">
        <v>1</v>
      </c>
      <c r="HZO41" s="156" t="s">
        <v>29</v>
      </c>
      <c r="HZP41" s="318" t="s">
        <v>247</v>
      </c>
      <c r="HZQ41" s="317"/>
      <c r="HZR41" s="317"/>
      <c r="HZS41" s="317"/>
      <c r="HZT41" s="317"/>
      <c r="HZU41" s="156" t="s">
        <v>18</v>
      </c>
      <c r="HZV41" s="157" t="s">
        <v>1</v>
      </c>
      <c r="HZW41" s="156" t="s">
        <v>29</v>
      </c>
      <c r="HZX41" s="318" t="s">
        <v>247</v>
      </c>
      <c r="HZY41" s="317"/>
      <c r="HZZ41" s="317"/>
      <c r="IAA41" s="317"/>
      <c r="IAB41" s="317"/>
      <c r="IAC41" s="156" t="s">
        <v>18</v>
      </c>
      <c r="IAD41" s="157" t="s">
        <v>1</v>
      </c>
      <c r="IAE41" s="156" t="s">
        <v>29</v>
      </c>
      <c r="IAF41" s="318" t="s">
        <v>247</v>
      </c>
      <c r="IAG41" s="317"/>
      <c r="IAH41" s="317"/>
      <c r="IAI41" s="317"/>
      <c r="IAJ41" s="317"/>
      <c r="IAK41" s="156" t="s">
        <v>18</v>
      </c>
      <c r="IAL41" s="157" t="s">
        <v>1</v>
      </c>
      <c r="IAM41" s="156" t="s">
        <v>29</v>
      </c>
      <c r="IAN41" s="318" t="s">
        <v>247</v>
      </c>
      <c r="IAO41" s="317"/>
      <c r="IAP41" s="317"/>
      <c r="IAQ41" s="317"/>
      <c r="IAR41" s="317"/>
      <c r="IAS41" s="156" t="s">
        <v>18</v>
      </c>
      <c r="IAT41" s="157" t="s">
        <v>1</v>
      </c>
      <c r="IAU41" s="156" t="s">
        <v>29</v>
      </c>
      <c r="IAV41" s="318" t="s">
        <v>247</v>
      </c>
      <c r="IAW41" s="317"/>
      <c r="IAX41" s="317"/>
      <c r="IAY41" s="317"/>
      <c r="IAZ41" s="317"/>
      <c r="IBA41" s="156" t="s">
        <v>18</v>
      </c>
      <c r="IBB41" s="157" t="s">
        <v>1</v>
      </c>
      <c r="IBC41" s="156" t="s">
        <v>29</v>
      </c>
      <c r="IBD41" s="318" t="s">
        <v>247</v>
      </c>
      <c r="IBE41" s="317"/>
      <c r="IBF41" s="317"/>
      <c r="IBG41" s="317"/>
      <c r="IBH41" s="317"/>
      <c r="IBI41" s="156" t="s">
        <v>18</v>
      </c>
      <c r="IBJ41" s="157" t="s">
        <v>1</v>
      </c>
      <c r="IBK41" s="156" t="s">
        <v>29</v>
      </c>
      <c r="IBL41" s="318" t="s">
        <v>247</v>
      </c>
      <c r="IBM41" s="317"/>
      <c r="IBN41" s="317"/>
      <c r="IBO41" s="317"/>
      <c r="IBP41" s="317"/>
      <c r="IBQ41" s="156" t="s">
        <v>18</v>
      </c>
      <c r="IBR41" s="157" t="s">
        <v>1</v>
      </c>
      <c r="IBS41" s="156" t="s">
        <v>29</v>
      </c>
      <c r="IBT41" s="318" t="s">
        <v>247</v>
      </c>
      <c r="IBU41" s="317"/>
      <c r="IBV41" s="317"/>
      <c r="IBW41" s="317"/>
      <c r="IBX41" s="317"/>
      <c r="IBY41" s="156" t="s">
        <v>18</v>
      </c>
      <c r="IBZ41" s="157" t="s">
        <v>1</v>
      </c>
      <c r="ICA41" s="156" t="s">
        <v>29</v>
      </c>
      <c r="ICB41" s="318" t="s">
        <v>247</v>
      </c>
      <c r="ICC41" s="317"/>
      <c r="ICD41" s="317"/>
      <c r="ICE41" s="317"/>
      <c r="ICF41" s="317"/>
      <c r="ICG41" s="156" t="s">
        <v>18</v>
      </c>
      <c r="ICH41" s="157" t="s">
        <v>1</v>
      </c>
      <c r="ICI41" s="156" t="s">
        <v>29</v>
      </c>
      <c r="ICJ41" s="318" t="s">
        <v>247</v>
      </c>
      <c r="ICK41" s="317"/>
      <c r="ICL41" s="317"/>
      <c r="ICM41" s="317"/>
      <c r="ICN41" s="317"/>
      <c r="ICO41" s="156" t="s">
        <v>18</v>
      </c>
      <c r="ICP41" s="157" t="s">
        <v>1</v>
      </c>
      <c r="ICQ41" s="156" t="s">
        <v>29</v>
      </c>
      <c r="ICR41" s="318" t="s">
        <v>247</v>
      </c>
      <c r="ICS41" s="317"/>
      <c r="ICT41" s="317"/>
      <c r="ICU41" s="317"/>
      <c r="ICV41" s="317"/>
      <c r="ICW41" s="156" t="s">
        <v>18</v>
      </c>
      <c r="ICX41" s="157" t="s">
        <v>1</v>
      </c>
      <c r="ICY41" s="156" t="s">
        <v>29</v>
      </c>
      <c r="ICZ41" s="318" t="s">
        <v>247</v>
      </c>
      <c r="IDA41" s="317"/>
      <c r="IDB41" s="317"/>
      <c r="IDC41" s="317"/>
      <c r="IDD41" s="317"/>
      <c r="IDE41" s="156" t="s">
        <v>18</v>
      </c>
      <c r="IDF41" s="157" t="s">
        <v>1</v>
      </c>
      <c r="IDG41" s="156" t="s">
        <v>29</v>
      </c>
      <c r="IDH41" s="318" t="s">
        <v>247</v>
      </c>
      <c r="IDI41" s="317"/>
      <c r="IDJ41" s="317"/>
      <c r="IDK41" s="317"/>
      <c r="IDL41" s="317"/>
      <c r="IDM41" s="156" t="s">
        <v>18</v>
      </c>
      <c r="IDN41" s="157" t="s">
        <v>1</v>
      </c>
      <c r="IDO41" s="156" t="s">
        <v>29</v>
      </c>
      <c r="IDP41" s="318" t="s">
        <v>247</v>
      </c>
      <c r="IDQ41" s="317"/>
      <c r="IDR41" s="317"/>
      <c r="IDS41" s="317"/>
      <c r="IDT41" s="317"/>
      <c r="IDU41" s="156" t="s">
        <v>18</v>
      </c>
      <c r="IDV41" s="157" t="s">
        <v>1</v>
      </c>
      <c r="IDW41" s="156" t="s">
        <v>29</v>
      </c>
      <c r="IDX41" s="318" t="s">
        <v>247</v>
      </c>
      <c r="IDY41" s="317"/>
      <c r="IDZ41" s="317"/>
      <c r="IEA41" s="317"/>
      <c r="IEB41" s="317"/>
      <c r="IEC41" s="156" t="s">
        <v>18</v>
      </c>
      <c r="IED41" s="157" t="s">
        <v>1</v>
      </c>
      <c r="IEE41" s="156" t="s">
        <v>29</v>
      </c>
      <c r="IEF41" s="318" t="s">
        <v>247</v>
      </c>
      <c r="IEG41" s="317"/>
      <c r="IEH41" s="317"/>
      <c r="IEI41" s="317"/>
      <c r="IEJ41" s="317"/>
      <c r="IEK41" s="156" t="s">
        <v>18</v>
      </c>
      <c r="IEL41" s="157" t="s">
        <v>1</v>
      </c>
      <c r="IEM41" s="156" t="s">
        <v>29</v>
      </c>
      <c r="IEN41" s="318" t="s">
        <v>247</v>
      </c>
      <c r="IEO41" s="317"/>
      <c r="IEP41" s="317"/>
      <c r="IEQ41" s="317"/>
      <c r="IER41" s="317"/>
      <c r="IES41" s="156" t="s">
        <v>18</v>
      </c>
      <c r="IET41" s="157" t="s">
        <v>1</v>
      </c>
      <c r="IEU41" s="156" t="s">
        <v>29</v>
      </c>
      <c r="IEV41" s="318" t="s">
        <v>247</v>
      </c>
      <c r="IEW41" s="317"/>
      <c r="IEX41" s="317"/>
      <c r="IEY41" s="317"/>
      <c r="IEZ41" s="317"/>
      <c r="IFA41" s="156" t="s">
        <v>18</v>
      </c>
      <c r="IFB41" s="157" t="s">
        <v>1</v>
      </c>
      <c r="IFC41" s="156" t="s">
        <v>29</v>
      </c>
      <c r="IFD41" s="318" t="s">
        <v>247</v>
      </c>
      <c r="IFE41" s="317"/>
      <c r="IFF41" s="317"/>
      <c r="IFG41" s="317"/>
      <c r="IFH41" s="317"/>
      <c r="IFI41" s="156" t="s">
        <v>18</v>
      </c>
      <c r="IFJ41" s="157" t="s">
        <v>1</v>
      </c>
      <c r="IFK41" s="156" t="s">
        <v>29</v>
      </c>
      <c r="IFL41" s="318" t="s">
        <v>247</v>
      </c>
      <c r="IFM41" s="317"/>
      <c r="IFN41" s="317"/>
      <c r="IFO41" s="317"/>
      <c r="IFP41" s="317"/>
      <c r="IFQ41" s="156" t="s">
        <v>18</v>
      </c>
      <c r="IFR41" s="157" t="s">
        <v>1</v>
      </c>
      <c r="IFS41" s="156" t="s">
        <v>29</v>
      </c>
      <c r="IFT41" s="318" t="s">
        <v>247</v>
      </c>
      <c r="IFU41" s="317"/>
      <c r="IFV41" s="317"/>
      <c r="IFW41" s="317"/>
      <c r="IFX41" s="317"/>
      <c r="IFY41" s="156" t="s">
        <v>18</v>
      </c>
      <c r="IFZ41" s="157" t="s">
        <v>1</v>
      </c>
      <c r="IGA41" s="156" t="s">
        <v>29</v>
      </c>
      <c r="IGB41" s="318" t="s">
        <v>247</v>
      </c>
      <c r="IGC41" s="317"/>
      <c r="IGD41" s="317"/>
      <c r="IGE41" s="317"/>
      <c r="IGF41" s="317"/>
      <c r="IGG41" s="156" t="s">
        <v>18</v>
      </c>
      <c r="IGH41" s="157" t="s">
        <v>1</v>
      </c>
      <c r="IGI41" s="156" t="s">
        <v>29</v>
      </c>
      <c r="IGJ41" s="318" t="s">
        <v>247</v>
      </c>
      <c r="IGK41" s="317"/>
      <c r="IGL41" s="317"/>
      <c r="IGM41" s="317"/>
      <c r="IGN41" s="317"/>
      <c r="IGO41" s="156" t="s">
        <v>18</v>
      </c>
      <c r="IGP41" s="157" t="s">
        <v>1</v>
      </c>
      <c r="IGQ41" s="156" t="s">
        <v>29</v>
      </c>
      <c r="IGR41" s="318" t="s">
        <v>247</v>
      </c>
      <c r="IGS41" s="317"/>
      <c r="IGT41" s="317"/>
      <c r="IGU41" s="317"/>
      <c r="IGV41" s="317"/>
      <c r="IGW41" s="156" t="s">
        <v>18</v>
      </c>
      <c r="IGX41" s="157" t="s">
        <v>1</v>
      </c>
      <c r="IGY41" s="156" t="s">
        <v>29</v>
      </c>
      <c r="IGZ41" s="318" t="s">
        <v>247</v>
      </c>
      <c r="IHA41" s="317"/>
      <c r="IHB41" s="317"/>
      <c r="IHC41" s="317"/>
      <c r="IHD41" s="317"/>
      <c r="IHE41" s="156" t="s">
        <v>18</v>
      </c>
      <c r="IHF41" s="157" t="s">
        <v>1</v>
      </c>
      <c r="IHG41" s="156" t="s">
        <v>29</v>
      </c>
      <c r="IHH41" s="318" t="s">
        <v>247</v>
      </c>
      <c r="IHI41" s="317"/>
      <c r="IHJ41" s="317"/>
      <c r="IHK41" s="317"/>
      <c r="IHL41" s="317"/>
      <c r="IHM41" s="156" t="s">
        <v>18</v>
      </c>
      <c r="IHN41" s="157" t="s">
        <v>1</v>
      </c>
      <c r="IHO41" s="156" t="s">
        <v>29</v>
      </c>
      <c r="IHP41" s="318" t="s">
        <v>247</v>
      </c>
      <c r="IHQ41" s="317"/>
      <c r="IHR41" s="317"/>
      <c r="IHS41" s="317"/>
      <c r="IHT41" s="317"/>
      <c r="IHU41" s="156" t="s">
        <v>18</v>
      </c>
      <c r="IHV41" s="157" t="s">
        <v>1</v>
      </c>
      <c r="IHW41" s="156" t="s">
        <v>29</v>
      </c>
      <c r="IHX41" s="318" t="s">
        <v>247</v>
      </c>
      <c r="IHY41" s="317"/>
      <c r="IHZ41" s="317"/>
      <c r="IIA41" s="317"/>
      <c r="IIB41" s="317"/>
      <c r="IIC41" s="156" t="s">
        <v>18</v>
      </c>
      <c r="IID41" s="157" t="s">
        <v>1</v>
      </c>
      <c r="IIE41" s="156" t="s">
        <v>29</v>
      </c>
      <c r="IIF41" s="318" t="s">
        <v>247</v>
      </c>
      <c r="IIG41" s="317"/>
      <c r="IIH41" s="317"/>
      <c r="III41" s="317"/>
      <c r="IIJ41" s="317"/>
      <c r="IIK41" s="156" t="s">
        <v>18</v>
      </c>
      <c r="IIL41" s="157" t="s">
        <v>1</v>
      </c>
      <c r="IIM41" s="156" t="s">
        <v>29</v>
      </c>
      <c r="IIN41" s="318" t="s">
        <v>247</v>
      </c>
      <c r="IIO41" s="317"/>
      <c r="IIP41" s="317"/>
      <c r="IIQ41" s="317"/>
      <c r="IIR41" s="317"/>
      <c r="IIS41" s="156" t="s">
        <v>18</v>
      </c>
      <c r="IIT41" s="157" t="s">
        <v>1</v>
      </c>
      <c r="IIU41" s="156" t="s">
        <v>29</v>
      </c>
      <c r="IIV41" s="318" t="s">
        <v>247</v>
      </c>
      <c r="IIW41" s="317"/>
      <c r="IIX41" s="317"/>
      <c r="IIY41" s="317"/>
      <c r="IIZ41" s="317"/>
      <c r="IJA41" s="156" t="s">
        <v>18</v>
      </c>
      <c r="IJB41" s="157" t="s">
        <v>1</v>
      </c>
      <c r="IJC41" s="156" t="s">
        <v>29</v>
      </c>
      <c r="IJD41" s="318" t="s">
        <v>247</v>
      </c>
      <c r="IJE41" s="317"/>
      <c r="IJF41" s="317"/>
      <c r="IJG41" s="317"/>
      <c r="IJH41" s="317"/>
      <c r="IJI41" s="156" t="s">
        <v>18</v>
      </c>
      <c r="IJJ41" s="157" t="s">
        <v>1</v>
      </c>
      <c r="IJK41" s="156" t="s">
        <v>29</v>
      </c>
      <c r="IJL41" s="318" t="s">
        <v>247</v>
      </c>
      <c r="IJM41" s="317"/>
      <c r="IJN41" s="317"/>
      <c r="IJO41" s="317"/>
      <c r="IJP41" s="317"/>
      <c r="IJQ41" s="156" t="s">
        <v>18</v>
      </c>
      <c r="IJR41" s="157" t="s">
        <v>1</v>
      </c>
      <c r="IJS41" s="156" t="s">
        <v>29</v>
      </c>
      <c r="IJT41" s="318" t="s">
        <v>247</v>
      </c>
      <c r="IJU41" s="317"/>
      <c r="IJV41" s="317"/>
      <c r="IJW41" s="317"/>
      <c r="IJX41" s="317"/>
      <c r="IJY41" s="156" t="s">
        <v>18</v>
      </c>
      <c r="IJZ41" s="157" t="s">
        <v>1</v>
      </c>
      <c r="IKA41" s="156" t="s">
        <v>29</v>
      </c>
      <c r="IKB41" s="318" t="s">
        <v>247</v>
      </c>
      <c r="IKC41" s="317"/>
      <c r="IKD41" s="317"/>
      <c r="IKE41" s="317"/>
      <c r="IKF41" s="317"/>
      <c r="IKG41" s="156" t="s">
        <v>18</v>
      </c>
      <c r="IKH41" s="157" t="s">
        <v>1</v>
      </c>
      <c r="IKI41" s="156" t="s">
        <v>29</v>
      </c>
      <c r="IKJ41" s="318" t="s">
        <v>247</v>
      </c>
      <c r="IKK41" s="317"/>
      <c r="IKL41" s="317"/>
      <c r="IKM41" s="317"/>
      <c r="IKN41" s="317"/>
      <c r="IKO41" s="156" t="s">
        <v>18</v>
      </c>
      <c r="IKP41" s="157" t="s">
        <v>1</v>
      </c>
      <c r="IKQ41" s="156" t="s">
        <v>29</v>
      </c>
      <c r="IKR41" s="318" t="s">
        <v>247</v>
      </c>
      <c r="IKS41" s="317"/>
      <c r="IKT41" s="317"/>
      <c r="IKU41" s="317"/>
      <c r="IKV41" s="317"/>
      <c r="IKW41" s="156" t="s">
        <v>18</v>
      </c>
      <c r="IKX41" s="157" t="s">
        <v>1</v>
      </c>
      <c r="IKY41" s="156" t="s">
        <v>29</v>
      </c>
      <c r="IKZ41" s="318" t="s">
        <v>247</v>
      </c>
      <c r="ILA41" s="317"/>
      <c r="ILB41" s="317"/>
      <c r="ILC41" s="317"/>
      <c r="ILD41" s="317"/>
      <c r="ILE41" s="156" t="s">
        <v>18</v>
      </c>
      <c r="ILF41" s="157" t="s">
        <v>1</v>
      </c>
      <c r="ILG41" s="156" t="s">
        <v>29</v>
      </c>
      <c r="ILH41" s="318" t="s">
        <v>247</v>
      </c>
      <c r="ILI41" s="317"/>
      <c r="ILJ41" s="317"/>
      <c r="ILK41" s="317"/>
      <c r="ILL41" s="317"/>
      <c r="ILM41" s="156" t="s">
        <v>18</v>
      </c>
      <c r="ILN41" s="157" t="s">
        <v>1</v>
      </c>
      <c r="ILO41" s="156" t="s">
        <v>29</v>
      </c>
      <c r="ILP41" s="318" t="s">
        <v>247</v>
      </c>
      <c r="ILQ41" s="317"/>
      <c r="ILR41" s="317"/>
      <c r="ILS41" s="317"/>
      <c r="ILT41" s="317"/>
      <c r="ILU41" s="156" t="s">
        <v>18</v>
      </c>
      <c r="ILV41" s="157" t="s">
        <v>1</v>
      </c>
      <c r="ILW41" s="156" t="s">
        <v>29</v>
      </c>
      <c r="ILX41" s="318" t="s">
        <v>247</v>
      </c>
      <c r="ILY41" s="317"/>
      <c r="ILZ41" s="317"/>
      <c r="IMA41" s="317"/>
      <c r="IMB41" s="317"/>
      <c r="IMC41" s="156" t="s">
        <v>18</v>
      </c>
      <c r="IMD41" s="157" t="s">
        <v>1</v>
      </c>
      <c r="IME41" s="156" t="s">
        <v>29</v>
      </c>
      <c r="IMF41" s="318" t="s">
        <v>247</v>
      </c>
      <c r="IMG41" s="317"/>
      <c r="IMH41" s="317"/>
      <c r="IMI41" s="317"/>
      <c r="IMJ41" s="317"/>
      <c r="IMK41" s="156" t="s">
        <v>18</v>
      </c>
      <c r="IML41" s="157" t="s">
        <v>1</v>
      </c>
      <c r="IMM41" s="156" t="s">
        <v>29</v>
      </c>
      <c r="IMN41" s="318" t="s">
        <v>247</v>
      </c>
      <c r="IMO41" s="317"/>
      <c r="IMP41" s="317"/>
      <c r="IMQ41" s="317"/>
      <c r="IMR41" s="317"/>
      <c r="IMS41" s="156" t="s">
        <v>18</v>
      </c>
      <c r="IMT41" s="157" t="s">
        <v>1</v>
      </c>
      <c r="IMU41" s="156" t="s">
        <v>29</v>
      </c>
      <c r="IMV41" s="318" t="s">
        <v>247</v>
      </c>
      <c r="IMW41" s="317"/>
      <c r="IMX41" s="317"/>
      <c r="IMY41" s="317"/>
      <c r="IMZ41" s="317"/>
      <c r="INA41" s="156" t="s">
        <v>18</v>
      </c>
      <c r="INB41" s="157" t="s">
        <v>1</v>
      </c>
      <c r="INC41" s="156" t="s">
        <v>29</v>
      </c>
      <c r="IND41" s="318" t="s">
        <v>247</v>
      </c>
      <c r="INE41" s="317"/>
      <c r="INF41" s="317"/>
      <c r="ING41" s="317"/>
      <c r="INH41" s="317"/>
      <c r="INI41" s="156" t="s">
        <v>18</v>
      </c>
      <c r="INJ41" s="157" t="s">
        <v>1</v>
      </c>
      <c r="INK41" s="156" t="s">
        <v>29</v>
      </c>
      <c r="INL41" s="318" t="s">
        <v>247</v>
      </c>
      <c r="INM41" s="317"/>
      <c r="INN41" s="317"/>
      <c r="INO41" s="317"/>
      <c r="INP41" s="317"/>
      <c r="INQ41" s="156" t="s">
        <v>18</v>
      </c>
      <c r="INR41" s="157" t="s">
        <v>1</v>
      </c>
      <c r="INS41" s="156" t="s">
        <v>29</v>
      </c>
      <c r="INT41" s="318" t="s">
        <v>247</v>
      </c>
      <c r="INU41" s="317"/>
      <c r="INV41" s="317"/>
      <c r="INW41" s="317"/>
      <c r="INX41" s="317"/>
      <c r="INY41" s="156" t="s">
        <v>18</v>
      </c>
      <c r="INZ41" s="157" t="s">
        <v>1</v>
      </c>
      <c r="IOA41" s="156" t="s">
        <v>29</v>
      </c>
      <c r="IOB41" s="318" t="s">
        <v>247</v>
      </c>
      <c r="IOC41" s="317"/>
      <c r="IOD41" s="317"/>
      <c r="IOE41" s="317"/>
      <c r="IOF41" s="317"/>
      <c r="IOG41" s="156" t="s">
        <v>18</v>
      </c>
      <c r="IOH41" s="157" t="s">
        <v>1</v>
      </c>
      <c r="IOI41" s="156" t="s">
        <v>29</v>
      </c>
      <c r="IOJ41" s="318" t="s">
        <v>247</v>
      </c>
      <c r="IOK41" s="317"/>
      <c r="IOL41" s="317"/>
      <c r="IOM41" s="317"/>
      <c r="ION41" s="317"/>
      <c r="IOO41" s="156" t="s">
        <v>18</v>
      </c>
      <c r="IOP41" s="157" t="s">
        <v>1</v>
      </c>
      <c r="IOQ41" s="156" t="s">
        <v>29</v>
      </c>
      <c r="IOR41" s="318" t="s">
        <v>247</v>
      </c>
      <c r="IOS41" s="317"/>
      <c r="IOT41" s="317"/>
      <c r="IOU41" s="317"/>
      <c r="IOV41" s="317"/>
      <c r="IOW41" s="156" t="s">
        <v>18</v>
      </c>
      <c r="IOX41" s="157" t="s">
        <v>1</v>
      </c>
      <c r="IOY41" s="156" t="s">
        <v>29</v>
      </c>
      <c r="IOZ41" s="318" t="s">
        <v>247</v>
      </c>
      <c r="IPA41" s="317"/>
      <c r="IPB41" s="317"/>
      <c r="IPC41" s="317"/>
      <c r="IPD41" s="317"/>
      <c r="IPE41" s="156" t="s">
        <v>18</v>
      </c>
      <c r="IPF41" s="157" t="s">
        <v>1</v>
      </c>
      <c r="IPG41" s="156" t="s">
        <v>29</v>
      </c>
      <c r="IPH41" s="318" t="s">
        <v>247</v>
      </c>
      <c r="IPI41" s="317"/>
      <c r="IPJ41" s="317"/>
      <c r="IPK41" s="317"/>
      <c r="IPL41" s="317"/>
      <c r="IPM41" s="156" t="s">
        <v>18</v>
      </c>
      <c r="IPN41" s="157" t="s">
        <v>1</v>
      </c>
      <c r="IPO41" s="156" t="s">
        <v>29</v>
      </c>
      <c r="IPP41" s="318" t="s">
        <v>247</v>
      </c>
      <c r="IPQ41" s="317"/>
      <c r="IPR41" s="317"/>
      <c r="IPS41" s="317"/>
      <c r="IPT41" s="317"/>
      <c r="IPU41" s="156" t="s">
        <v>18</v>
      </c>
      <c r="IPV41" s="157" t="s">
        <v>1</v>
      </c>
      <c r="IPW41" s="156" t="s">
        <v>29</v>
      </c>
      <c r="IPX41" s="318" t="s">
        <v>247</v>
      </c>
      <c r="IPY41" s="317"/>
      <c r="IPZ41" s="317"/>
      <c r="IQA41" s="317"/>
      <c r="IQB41" s="317"/>
      <c r="IQC41" s="156" t="s">
        <v>18</v>
      </c>
      <c r="IQD41" s="157" t="s">
        <v>1</v>
      </c>
      <c r="IQE41" s="156" t="s">
        <v>29</v>
      </c>
      <c r="IQF41" s="318" t="s">
        <v>247</v>
      </c>
      <c r="IQG41" s="317"/>
      <c r="IQH41" s="317"/>
      <c r="IQI41" s="317"/>
      <c r="IQJ41" s="317"/>
      <c r="IQK41" s="156" t="s">
        <v>18</v>
      </c>
      <c r="IQL41" s="157" t="s">
        <v>1</v>
      </c>
      <c r="IQM41" s="156" t="s">
        <v>29</v>
      </c>
      <c r="IQN41" s="318" t="s">
        <v>247</v>
      </c>
      <c r="IQO41" s="317"/>
      <c r="IQP41" s="317"/>
      <c r="IQQ41" s="317"/>
      <c r="IQR41" s="317"/>
      <c r="IQS41" s="156" t="s">
        <v>18</v>
      </c>
      <c r="IQT41" s="157" t="s">
        <v>1</v>
      </c>
      <c r="IQU41" s="156" t="s">
        <v>29</v>
      </c>
      <c r="IQV41" s="318" t="s">
        <v>247</v>
      </c>
      <c r="IQW41" s="317"/>
      <c r="IQX41" s="317"/>
      <c r="IQY41" s="317"/>
      <c r="IQZ41" s="317"/>
      <c r="IRA41" s="156" t="s">
        <v>18</v>
      </c>
      <c r="IRB41" s="157" t="s">
        <v>1</v>
      </c>
      <c r="IRC41" s="156" t="s">
        <v>29</v>
      </c>
      <c r="IRD41" s="318" t="s">
        <v>247</v>
      </c>
      <c r="IRE41" s="317"/>
      <c r="IRF41" s="317"/>
      <c r="IRG41" s="317"/>
      <c r="IRH41" s="317"/>
      <c r="IRI41" s="156" t="s">
        <v>18</v>
      </c>
      <c r="IRJ41" s="157" t="s">
        <v>1</v>
      </c>
      <c r="IRK41" s="156" t="s">
        <v>29</v>
      </c>
      <c r="IRL41" s="318" t="s">
        <v>247</v>
      </c>
      <c r="IRM41" s="317"/>
      <c r="IRN41" s="317"/>
      <c r="IRO41" s="317"/>
      <c r="IRP41" s="317"/>
      <c r="IRQ41" s="156" t="s">
        <v>18</v>
      </c>
      <c r="IRR41" s="157" t="s">
        <v>1</v>
      </c>
      <c r="IRS41" s="156" t="s">
        <v>29</v>
      </c>
      <c r="IRT41" s="318" t="s">
        <v>247</v>
      </c>
      <c r="IRU41" s="317"/>
      <c r="IRV41" s="317"/>
      <c r="IRW41" s="317"/>
      <c r="IRX41" s="317"/>
      <c r="IRY41" s="156" t="s">
        <v>18</v>
      </c>
      <c r="IRZ41" s="157" t="s">
        <v>1</v>
      </c>
      <c r="ISA41" s="156" t="s">
        <v>29</v>
      </c>
      <c r="ISB41" s="318" t="s">
        <v>247</v>
      </c>
      <c r="ISC41" s="317"/>
      <c r="ISD41" s="317"/>
      <c r="ISE41" s="317"/>
      <c r="ISF41" s="317"/>
      <c r="ISG41" s="156" t="s">
        <v>18</v>
      </c>
      <c r="ISH41" s="157" t="s">
        <v>1</v>
      </c>
      <c r="ISI41" s="156" t="s">
        <v>29</v>
      </c>
      <c r="ISJ41" s="318" t="s">
        <v>247</v>
      </c>
      <c r="ISK41" s="317"/>
      <c r="ISL41" s="317"/>
      <c r="ISM41" s="317"/>
      <c r="ISN41" s="317"/>
      <c r="ISO41" s="156" t="s">
        <v>18</v>
      </c>
      <c r="ISP41" s="157" t="s">
        <v>1</v>
      </c>
      <c r="ISQ41" s="156" t="s">
        <v>29</v>
      </c>
      <c r="ISR41" s="318" t="s">
        <v>247</v>
      </c>
      <c r="ISS41" s="317"/>
      <c r="IST41" s="317"/>
      <c r="ISU41" s="317"/>
      <c r="ISV41" s="317"/>
      <c r="ISW41" s="156" t="s">
        <v>18</v>
      </c>
      <c r="ISX41" s="157" t="s">
        <v>1</v>
      </c>
      <c r="ISY41" s="156" t="s">
        <v>29</v>
      </c>
      <c r="ISZ41" s="318" t="s">
        <v>247</v>
      </c>
      <c r="ITA41" s="317"/>
      <c r="ITB41" s="317"/>
      <c r="ITC41" s="317"/>
      <c r="ITD41" s="317"/>
      <c r="ITE41" s="156" t="s">
        <v>18</v>
      </c>
      <c r="ITF41" s="157" t="s">
        <v>1</v>
      </c>
      <c r="ITG41" s="156" t="s">
        <v>29</v>
      </c>
      <c r="ITH41" s="318" t="s">
        <v>247</v>
      </c>
      <c r="ITI41" s="317"/>
      <c r="ITJ41" s="317"/>
      <c r="ITK41" s="317"/>
      <c r="ITL41" s="317"/>
      <c r="ITM41" s="156" t="s">
        <v>18</v>
      </c>
      <c r="ITN41" s="157" t="s">
        <v>1</v>
      </c>
      <c r="ITO41" s="156" t="s">
        <v>29</v>
      </c>
      <c r="ITP41" s="318" t="s">
        <v>247</v>
      </c>
      <c r="ITQ41" s="317"/>
      <c r="ITR41" s="317"/>
      <c r="ITS41" s="317"/>
      <c r="ITT41" s="317"/>
      <c r="ITU41" s="156" t="s">
        <v>18</v>
      </c>
      <c r="ITV41" s="157" t="s">
        <v>1</v>
      </c>
      <c r="ITW41" s="156" t="s">
        <v>29</v>
      </c>
      <c r="ITX41" s="318" t="s">
        <v>247</v>
      </c>
      <c r="ITY41" s="317"/>
      <c r="ITZ41" s="317"/>
      <c r="IUA41" s="317"/>
      <c r="IUB41" s="317"/>
      <c r="IUC41" s="156" t="s">
        <v>18</v>
      </c>
      <c r="IUD41" s="157" t="s">
        <v>1</v>
      </c>
      <c r="IUE41" s="156" t="s">
        <v>29</v>
      </c>
      <c r="IUF41" s="318" t="s">
        <v>247</v>
      </c>
      <c r="IUG41" s="317"/>
      <c r="IUH41" s="317"/>
      <c r="IUI41" s="317"/>
      <c r="IUJ41" s="317"/>
      <c r="IUK41" s="156" t="s">
        <v>18</v>
      </c>
      <c r="IUL41" s="157" t="s">
        <v>1</v>
      </c>
      <c r="IUM41" s="156" t="s">
        <v>29</v>
      </c>
      <c r="IUN41" s="318" t="s">
        <v>247</v>
      </c>
      <c r="IUO41" s="317"/>
      <c r="IUP41" s="317"/>
      <c r="IUQ41" s="317"/>
      <c r="IUR41" s="317"/>
      <c r="IUS41" s="156" t="s">
        <v>18</v>
      </c>
      <c r="IUT41" s="157" t="s">
        <v>1</v>
      </c>
      <c r="IUU41" s="156" t="s">
        <v>29</v>
      </c>
      <c r="IUV41" s="318" t="s">
        <v>247</v>
      </c>
      <c r="IUW41" s="317"/>
      <c r="IUX41" s="317"/>
      <c r="IUY41" s="317"/>
      <c r="IUZ41" s="317"/>
      <c r="IVA41" s="156" t="s">
        <v>18</v>
      </c>
      <c r="IVB41" s="157" t="s">
        <v>1</v>
      </c>
      <c r="IVC41" s="156" t="s">
        <v>29</v>
      </c>
      <c r="IVD41" s="318" t="s">
        <v>247</v>
      </c>
      <c r="IVE41" s="317"/>
      <c r="IVF41" s="317"/>
      <c r="IVG41" s="317"/>
      <c r="IVH41" s="317"/>
      <c r="IVI41" s="156" t="s">
        <v>18</v>
      </c>
      <c r="IVJ41" s="157" t="s">
        <v>1</v>
      </c>
      <c r="IVK41" s="156" t="s">
        <v>29</v>
      </c>
      <c r="IVL41" s="318" t="s">
        <v>247</v>
      </c>
      <c r="IVM41" s="317"/>
      <c r="IVN41" s="317"/>
      <c r="IVO41" s="317"/>
      <c r="IVP41" s="317"/>
      <c r="IVQ41" s="156" t="s">
        <v>18</v>
      </c>
      <c r="IVR41" s="157" t="s">
        <v>1</v>
      </c>
      <c r="IVS41" s="156" t="s">
        <v>29</v>
      </c>
      <c r="IVT41" s="318" t="s">
        <v>247</v>
      </c>
      <c r="IVU41" s="317"/>
      <c r="IVV41" s="317"/>
      <c r="IVW41" s="317"/>
      <c r="IVX41" s="317"/>
      <c r="IVY41" s="156" t="s">
        <v>18</v>
      </c>
      <c r="IVZ41" s="157" t="s">
        <v>1</v>
      </c>
      <c r="IWA41" s="156" t="s">
        <v>29</v>
      </c>
      <c r="IWB41" s="318" t="s">
        <v>247</v>
      </c>
      <c r="IWC41" s="317"/>
      <c r="IWD41" s="317"/>
      <c r="IWE41" s="317"/>
      <c r="IWF41" s="317"/>
      <c r="IWG41" s="156" t="s">
        <v>18</v>
      </c>
      <c r="IWH41" s="157" t="s">
        <v>1</v>
      </c>
      <c r="IWI41" s="156" t="s">
        <v>29</v>
      </c>
      <c r="IWJ41" s="318" t="s">
        <v>247</v>
      </c>
      <c r="IWK41" s="317"/>
      <c r="IWL41" s="317"/>
      <c r="IWM41" s="317"/>
      <c r="IWN41" s="317"/>
      <c r="IWO41" s="156" t="s">
        <v>18</v>
      </c>
      <c r="IWP41" s="157" t="s">
        <v>1</v>
      </c>
      <c r="IWQ41" s="156" t="s">
        <v>29</v>
      </c>
      <c r="IWR41" s="318" t="s">
        <v>247</v>
      </c>
      <c r="IWS41" s="317"/>
      <c r="IWT41" s="317"/>
      <c r="IWU41" s="317"/>
      <c r="IWV41" s="317"/>
      <c r="IWW41" s="156" t="s">
        <v>18</v>
      </c>
      <c r="IWX41" s="157" t="s">
        <v>1</v>
      </c>
      <c r="IWY41" s="156" t="s">
        <v>29</v>
      </c>
      <c r="IWZ41" s="318" t="s">
        <v>247</v>
      </c>
      <c r="IXA41" s="317"/>
      <c r="IXB41" s="317"/>
      <c r="IXC41" s="317"/>
      <c r="IXD41" s="317"/>
      <c r="IXE41" s="156" t="s">
        <v>18</v>
      </c>
      <c r="IXF41" s="157" t="s">
        <v>1</v>
      </c>
      <c r="IXG41" s="156" t="s">
        <v>29</v>
      </c>
      <c r="IXH41" s="318" t="s">
        <v>247</v>
      </c>
      <c r="IXI41" s="317"/>
      <c r="IXJ41" s="317"/>
      <c r="IXK41" s="317"/>
      <c r="IXL41" s="317"/>
      <c r="IXM41" s="156" t="s">
        <v>18</v>
      </c>
      <c r="IXN41" s="157" t="s">
        <v>1</v>
      </c>
      <c r="IXO41" s="156" t="s">
        <v>29</v>
      </c>
      <c r="IXP41" s="318" t="s">
        <v>247</v>
      </c>
      <c r="IXQ41" s="317"/>
      <c r="IXR41" s="317"/>
      <c r="IXS41" s="317"/>
      <c r="IXT41" s="317"/>
      <c r="IXU41" s="156" t="s">
        <v>18</v>
      </c>
      <c r="IXV41" s="157" t="s">
        <v>1</v>
      </c>
      <c r="IXW41" s="156" t="s">
        <v>29</v>
      </c>
      <c r="IXX41" s="318" t="s">
        <v>247</v>
      </c>
      <c r="IXY41" s="317"/>
      <c r="IXZ41" s="317"/>
      <c r="IYA41" s="317"/>
      <c r="IYB41" s="317"/>
      <c r="IYC41" s="156" t="s">
        <v>18</v>
      </c>
      <c r="IYD41" s="157" t="s">
        <v>1</v>
      </c>
      <c r="IYE41" s="156" t="s">
        <v>29</v>
      </c>
      <c r="IYF41" s="318" t="s">
        <v>247</v>
      </c>
      <c r="IYG41" s="317"/>
      <c r="IYH41" s="317"/>
      <c r="IYI41" s="317"/>
      <c r="IYJ41" s="317"/>
      <c r="IYK41" s="156" t="s">
        <v>18</v>
      </c>
      <c r="IYL41" s="157" t="s">
        <v>1</v>
      </c>
      <c r="IYM41" s="156" t="s">
        <v>29</v>
      </c>
      <c r="IYN41" s="318" t="s">
        <v>247</v>
      </c>
      <c r="IYO41" s="317"/>
      <c r="IYP41" s="317"/>
      <c r="IYQ41" s="317"/>
      <c r="IYR41" s="317"/>
      <c r="IYS41" s="156" t="s">
        <v>18</v>
      </c>
      <c r="IYT41" s="157" t="s">
        <v>1</v>
      </c>
      <c r="IYU41" s="156" t="s">
        <v>29</v>
      </c>
      <c r="IYV41" s="318" t="s">
        <v>247</v>
      </c>
      <c r="IYW41" s="317"/>
      <c r="IYX41" s="317"/>
      <c r="IYY41" s="317"/>
      <c r="IYZ41" s="317"/>
      <c r="IZA41" s="156" t="s">
        <v>18</v>
      </c>
      <c r="IZB41" s="157" t="s">
        <v>1</v>
      </c>
      <c r="IZC41" s="156" t="s">
        <v>29</v>
      </c>
      <c r="IZD41" s="318" t="s">
        <v>247</v>
      </c>
      <c r="IZE41" s="317"/>
      <c r="IZF41" s="317"/>
      <c r="IZG41" s="317"/>
      <c r="IZH41" s="317"/>
      <c r="IZI41" s="156" t="s">
        <v>18</v>
      </c>
      <c r="IZJ41" s="157" t="s">
        <v>1</v>
      </c>
      <c r="IZK41" s="156" t="s">
        <v>29</v>
      </c>
      <c r="IZL41" s="318" t="s">
        <v>247</v>
      </c>
      <c r="IZM41" s="317"/>
      <c r="IZN41" s="317"/>
      <c r="IZO41" s="317"/>
      <c r="IZP41" s="317"/>
      <c r="IZQ41" s="156" t="s">
        <v>18</v>
      </c>
      <c r="IZR41" s="157" t="s">
        <v>1</v>
      </c>
      <c r="IZS41" s="156" t="s">
        <v>29</v>
      </c>
      <c r="IZT41" s="318" t="s">
        <v>247</v>
      </c>
      <c r="IZU41" s="317"/>
      <c r="IZV41" s="317"/>
      <c r="IZW41" s="317"/>
      <c r="IZX41" s="317"/>
      <c r="IZY41" s="156" t="s">
        <v>18</v>
      </c>
      <c r="IZZ41" s="157" t="s">
        <v>1</v>
      </c>
      <c r="JAA41" s="156" t="s">
        <v>29</v>
      </c>
      <c r="JAB41" s="318" t="s">
        <v>247</v>
      </c>
      <c r="JAC41" s="317"/>
      <c r="JAD41" s="317"/>
      <c r="JAE41" s="317"/>
      <c r="JAF41" s="317"/>
      <c r="JAG41" s="156" t="s">
        <v>18</v>
      </c>
      <c r="JAH41" s="157" t="s">
        <v>1</v>
      </c>
      <c r="JAI41" s="156" t="s">
        <v>29</v>
      </c>
      <c r="JAJ41" s="318" t="s">
        <v>247</v>
      </c>
      <c r="JAK41" s="317"/>
      <c r="JAL41" s="317"/>
      <c r="JAM41" s="317"/>
      <c r="JAN41" s="317"/>
      <c r="JAO41" s="156" t="s">
        <v>18</v>
      </c>
      <c r="JAP41" s="157" t="s">
        <v>1</v>
      </c>
      <c r="JAQ41" s="156" t="s">
        <v>29</v>
      </c>
      <c r="JAR41" s="318" t="s">
        <v>247</v>
      </c>
      <c r="JAS41" s="317"/>
      <c r="JAT41" s="317"/>
      <c r="JAU41" s="317"/>
      <c r="JAV41" s="317"/>
      <c r="JAW41" s="156" t="s">
        <v>18</v>
      </c>
      <c r="JAX41" s="157" t="s">
        <v>1</v>
      </c>
      <c r="JAY41" s="156" t="s">
        <v>29</v>
      </c>
      <c r="JAZ41" s="318" t="s">
        <v>247</v>
      </c>
      <c r="JBA41" s="317"/>
      <c r="JBB41" s="317"/>
      <c r="JBC41" s="317"/>
      <c r="JBD41" s="317"/>
      <c r="JBE41" s="156" t="s">
        <v>18</v>
      </c>
      <c r="JBF41" s="157" t="s">
        <v>1</v>
      </c>
      <c r="JBG41" s="156" t="s">
        <v>29</v>
      </c>
      <c r="JBH41" s="318" t="s">
        <v>247</v>
      </c>
      <c r="JBI41" s="317"/>
      <c r="JBJ41" s="317"/>
      <c r="JBK41" s="317"/>
      <c r="JBL41" s="317"/>
      <c r="JBM41" s="156" t="s">
        <v>18</v>
      </c>
      <c r="JBN41" s="157" t="s">
        <v>1</v>
      </c>
      <c r="JBO41" s="156" t="s">
        <v>29</v>
      </c>
      <c r="JBP41" s="318" t="s">
        <v>247</v>
      </c>
      <c r="JBQ41" s="317"/>
      <c r="JBR41" s="317"/>
      <c r="JBS41" s="317"/>
      <c r="JBT41" s="317"/>
      <c r="JBU41" s="156" t="s">
        <v>18</v>
      </c>
      <c r="JBV41" s="157" t="s">
        <v>1</v>
      </c>
      <c r="JBW41" s="156" t="s">
        <v>29</v>
      </c>
      <c r="JBX41" s="318" t="s">
        <v>247</v>
      </c>
      <c r="JBY41" s="317"/>
      <c r="JBZ41" s="317"/>
      <c r="JCA41" s="317"/>
      <c r="JCB41" s="317"/>
      <c r="JCC41" s="156" t="s">
        <v>18</v>
      </c>
      <c r="JCD41" s="157" t="s">
        <v>1</v>
      </c>
      <c r="JCE41" s="156" t="s">
        <v>29</v>
      </c>
      <c r="JCF41" s="318" t="s">
        <v>247</v>
      </c>
      <c r="JCG41" s="317"/>
      <c r="JCH41" s="317"/>
      <c r="JCI41" s="317"/>
      <c r="JCJ41" s="317"/>
      <c r="JCK41" s="156" t="s">
        <v>18</v>
      </c>
      <c r="JCL41" s="157" t="s">
        <v>1</v>
      </c>
      <c r="JCM41" s="156" t="s">
        <v>29</v>
      </c>
      <c r="JCN41" s="318" t="s">
        <v>247</v>
      </c>
      <c r="JCO41" s="317"/>
      <c r="JCP41" s="317"/>
      <c r="JCQ41" s="317"/>
      <c r="JCR41" s="317"/>
      <c r="JCS41" s="156" t="s">
        <v>18</v>
      </c>
      <c r="JCT41" s="157" t="s">
        <v>1</v>
      </c>
      <c r="JCU41" s="156" t="s">
        <v>29</v>
      </c>
      <c r="JCV41" s="318" t="s">
        <v>247</v>
      </c>
      <c r="JCW41" s="317"/>
      <c r="JCX41" s="317"/>
      <c r="JCY41" s="317"/>
      <c r="JCZ41" s="317"/>
      <c r="JDA41" s="156" t="s">
        <v>18</v>
      </c>
      <c r="JDB41" s="157" t="s">
        <v>1</v>
      </c>
      <c r="JDC41" s="156" t="s">
        <v>29</v>
      </c>
      <c r="JDD41" s="318" t="s">
        <v>247</v>
      </c>
      <c r="JDE41" s="317"/>
      <c r="JDF41" s="317"/>
      <c r="JDG41" s="317"/>
      <c r="JDH41" s="317"/>
      <c r="JDI41" s="156" t="s">
        <v>18</v>
      </c>
      <c r="JDJ41" s="157" t="s">
        <v>1</v>
      </c>
      <c r="JDK41" s="156" t="s">
        <v>29</v>
      </c>
      <c r="JDL41" s="318" t="s">
        <v>247</v>
      </c>
      <c r="JDM41" s="317"/>
      <c r="JDN41" s="317"/>
      <c r="JDO41" s="317"/>
      <c r="JDP41" s="317"/>
      <c r="JDQ41" s="156" t="s">
        <v>18</v>
      </c>
      <c r="JDR41" s="157" t="s">
        <v>1</v>
      </c>
      <c r="JDS41" s="156" t="s">
        <v>29</v>
      </c>
      <c r="JDT41" s="318" t="s">
        <v>247</v>
      </c>
      <c r="JDU41" s="317"/>
      <c r="JDV41" s="317"/>
      <c r="JDW41" s="317"/>
      <c r="JDX41" s="317"/>
      <c r="JDY41" s="156" t="s">
        <v>18</v>
      </c>
      <c r="JDZ41" s="157" t="s">
        <v>1</v>
      </c>
      <c r="JEA41" s="156" t="s">
        <v>29</v>
      </c>
      <c r="JEB41" s="318" t="s">
        <v>247</v>
      </c>
      <c r="JEC41" s="317"/>
      <c r="JED41" s="317"/>
      <c r="JEE41" s="317"/>
      <c r="JEF41" s="317"/>
      <c r="JEG41" s="156" t="s">
        <v>18</v>
      </c>
      <c r="JEH41" s="157" t="s">
        <v>1</v>
      </c>
      <c r="JEI41" s="156" t="s">
        <v>29</v>
      </c>
      <c r="JEJ41" s="318" t="s">
        <v>247</v>
      </c>
      <c r="JEK41" s="317"/>
      <c r="JEL41" s="317"/>
      <c r="JEM41" s="317"/>
      <c r="JEN41" s="317"/>
      <c r="JEO41" s="156" t="s">
        <v>18</v>
      </c>
      <c r="JEP41" s="157" t="s">
        <v>1</v>
      </c>
      <c r="JEQ41" s="156" t="s">
        <v>29</v>
      </c>
      <c r="JER41" s="318" t="s">
        <v>247</v>
      </c>
      <c r="JES41" s="317"/>
      <c r="JET41" s="317"/>
      <c r="JEU41" s="317"/>
      <c r="JEV41" s="317"/>
      <c r="JEW41" s="156" t="s">
        <v>18</v>
      </c>
      <c r="JEX41" s="157" t="s">
        <v>1</v>
      </c>
      <c r="JEY41" s="156" t="s">
        <v>29</v>
      </c>
      <c r="JEZ41" s="318" t="s">
        <v>247</v>
      </c>
      <c r="JFA41" s="317"/>
      <c r="JFB41" s="317"/>
      <c r="JFC41" s="317"/>
      <c r="JFD41" s="317"/>
      <c r="JFE41" s="156" t="s">
        <v>18</v>
      </c>
      <c r="JFF41" s="157" t="s">
        <v>1</v>
      </c>
      <c r="JFG41" s="156" t="s">
        <v>29</v>
      </c>
      <c r="JFH41" s="318" t="s">
        <v>247</v>
      </c>
      <c r="JFI41" s="317"/>
      <c r="JFJ41" s="317"/>
      <c r="JFK41" s="317"/>
      <c r="JFL41" s="317"/>
      <c r="JFM41" s="156" t="s">
        <v>18</v>
      </c>
      <c r="JFN41" s="157" t="s">
        <v>1</v>
      </c>
      <c r="JFO41" s="156" t="s">
        <v>29</v>
      </c>
      <c r="JFP41" s="318" t="s">
        <v>247</v>
      </c>
      <c r="JFQ41" s="317"/>
      <c r="JFR41" s="317"/>
      <c r="JFS41" s="317"/>
      <c r="JFT41" s="317"/>
      <c r="JFU41" s="156" t="s">
        <v>18</v>
      </c>
      <c r="JFV41" s="157" t="s">
        <v>1</v>
      </c>
      <c r="JFW41" s="156" t="s">
        <v>29</v>
      </c>
      <c r="JFX41" s="318" t="s">
        <v>247</v>
      </c>
      <c r="JFY41" s="317"/>
      <c r="JFZ41" s="317"/>
      <c r="JGA41" s="317"/>
      <c r="JGB41" s="317"/>
      <c r="JGC41" s="156" t="s">
        <v>18</v>
      </c>
      <c r="JGD41" s="157" t="s">
        <v>1</v>
      </c>
      <c r="JGE41" s="156" t="s">
        <v>29</v>
      </c>
      <c r="JGF41" s="318" t="s">
        <v>247</v>
      </c>
      <c r="JGG41" s="317"/>
      <c r="JGH41" s="317"/>
      <c r="JGI41" s="317"/>
      <c r="JGJ41" s="317"/>
      <c r="JGK41" s="156" t="s">
        <v>18</v>
      </c>
      <c r="JGL41" s="157" t="s">
        <v>1</v>
      </c>
      <c r="JGM41" s="156" t="s">
        <v>29</v>
      </c>
      <c r="JGN41" s="318" t="s">
        <v>247</v>
      </c>
      <c r="JGO41" s="317"/>
      <c r="JGP41" s="317"/>
      <c r="JGQ41" s="317"/>
      <c r="JGR41" s="317"/>
      <c r="JGS41" s="156" t="s">
        <v>18</v>
      </c>
      <c r="JGT41" s="157" t="s">
        <v>1</v>
      </c>
      <c r="JGU41" s="156" t="s">
        <v>29</v>
      </c>
      <c r="JGV41" s="318" t="s">
        <v>247</v>
      </c>
      <c r="JGW41" s="317"/>
      <c r="JGX41" s="317"/>
      <c r="JGY41" s="317"/>
      <c r="JGZ41" s="317"/>
      <c r="JHA41" s="156" t="s">
        <v>18</v>
      </c>
      <c r="JHB41" s="157" t="s">
        <v>1</v>
      </c>
      <c r="JHC41" s="156" t="s">
        <v>29</v>
      </c>
      <c r="JHD41" s="318" t="s">
        <v>247</v>
      </c>
      <c r="JHE41" s="317"/>
      <c r="JHF41" s="317"/>
      <c r="JHG41" s="317"/>
      <c r="JHH41" s="317"/>
      <c r="JHI41" s="156" t="s">
        <v>18</v>
      </c>
      <c r="JHJ41" s="157" t="s">
        <v>1</v>
      </c>
      <c r="JHK41" s="156" t="s">
        <v>29</v>
      </c>
      <c r="JHL41" s="318" t="s">
        <v>247</v>
      </c>
      <c r="JHM41" s="317"/>
      <c r="JHN41" s="317"/>
      <c r="JHO41" s="317"/>
      <c r="JHP41" s="317"/>
      <c r="JHQ41" s="156" t="s">
        <v>18</v>
      </c>
      <c r="JHR41" s="157" t="s">
        <v>1</v>
      </c>
      <c r="JHS41" s="156" t="s">
        <v>29</v>
      </c>
      <c r="JHT41" s="318" t="s">
        <v>247</v>
      </c>
      <c r="JHU41" s="317"/>
      <c r="JHV41" s="317"/>
      <c r="JHW41" s="317"/>
      <c r="JHX41" s="317"/>
      <c r="JHY41" s="156" t="s">
        <v>18</v>
      </c>
      <c r="JHZ41" s="157" t="s">
        <v>1</v>
      </c>
      <c r="JIA41" s="156" t="s">
        <v>29</v>
      </c>
      <c r="JIB41" s="318" t="s">
        <v>247</v>
      </c>
      <c r="JIC41" s="317"/>
      <c r="JID41" s="317"/>
      <c r="JIE41" s="317"/>
      <c r="JIF41" s="317"/>
      <c r="JIG41" s="156" t="s">
        <v>18</v>
      </c>
      <c r="JIH41" s="157" t="s">
        <v>1</v>
      </c>
      <c r="JII41" s="156" t="s">
        <v>29</v>
      </c>
      <c r="JIJ41" s="318" t="s">
        <v>247</v>
      </c>
      <c r="JIK41" s="317"/>
      <c r="JIL41" s="317"/>
      <c r="JIM41" s="317"/>
      <c r="JIN41" s="317"/>
      <c r="JIO41" s="156" t="s">
        <v>18</v>
      </c>
      <c r="JIP41" s="157" t="s">
        <v>1</v>
      </c>
      <c r="JIQ41" s="156" t="s">
        <v>29</v>
      </c>
      <c r="JIR41" s="318" t="s">
        <v>247</v>
      </c>
      <c r="JIS41" s="317"/>
      <c r="JIT41" s="317"/>
      <c r="JIU41" s="317"/>
      <c r="JIV41" s="317"/>
      <c r="JIW41" s="156" t="s">
        <v>18</v>
      </c>
      <c r="JIX41" s="157" t="s">
        <v>1</v>
      </c>
      <c r="JIY41" s="156" t="s">
        <v>29</v>
      </c>
      <c r="JIZ41" s="318" t="s">
        <v>247</v>
      </c>
      <c r="JJA41" s="317"/>
      <c r="JJB41" s="317"/>
      <c r="JJC41" s="317"/>
      <c r="JJD41" s="317"/>
      <c r="JJE41" s="156" t="s">
        <v>18</v>
      </c>
      <c r="JJF41" s="157" t="s">
        <v>1</v>
      </c>
      <c r="JJG41" s="156" t="s">
        <v>29</v>
      </c>
      <c r="JJH41" s="318" t="s">
        <v>247</v>
      </c>
      <c r="JJI41" s="317"/>
      <c r="JJJ41" s="317"/>
      <c r="JJK41" s="317"/>
      <c r="JJL41" s="317"/>
      <c r="JJM41" s="156" t="s">
        <v>18</v>
      </c>
      <c r="JJN41" s="157" t="s">
        <v>1</v>
      </c>
      <c r="JJO41" s="156" t="s">
        <v>29</v>
      </c>
      <c r="JJP41" s="318" t="s">
        <v>247</v>
      </c>
      <c r="JJQ41" s="317"/>
      <c r="JJR41" s="317"/>
      <c r="JJS41" s="317"/>
      <c r="JJT41" s="317"/>
      <c r="JJU41" s="156" t="s">
        <v>18</v>
      </c>
      <c r="JJV41" s="157" t="s">
        <v>1</v>
      </c>
      <c r="JJW41" s="156" t="s">
        <v>29</v>
      </c>
      <c r="JJX41" s="318" t="s">
        <v>247</v>
      </c>
      <c r="JJY41" s="317"/>
      <c r="JJZ41" s="317"/>
      <c r="JKA41" s="317"/>
      <c r="JKB41" s="317"/>
      <c r="JKC41" s="156" t="s">
        <v>18</v>
      </c>
      <c r="JKD41" s="157" t="s">
        <v>1</v>
      </c>
      <c r="JKE41" s="156" t="s">
        <v>29</v>
      </c>
      <c r="JKF41" s="318" t="s">
        <v>247</v>
      </c>
      <c r="JKG41" s="317"/>
      <c r="JKH41" s="317"/>
      <c r="JKI41" s="317"/>
      <c r="JKJ41" s="317"/>
      <c r="JKK41" s="156" t="s">
        <v>18</v>
      </c>
      <c r="JKL41" s="157" t="s">
        <v>1</v>
      </c>
      <c r="JKM41" s="156" t="s">
        <v>29</v>
      </c>
      <c r="JKN41" s="318" t="s">
        <v>247</v>
      </c>
      <c r="JKO41" s="317"/>
      <c r="JKP41" s="317"/>
      <c r="JKQ41" s="317"/>
      <c r="JKR41" s="317"/>
      <c r="JKS41" s="156" t="s">
        <v>18</v>
      </c>
      <c r="JKT41" s="157" t="s">
        <v>1</v>
      </c>
      <c r="JKU41" s="156" t="s">
        <v>29</v>
      </c>
      <c r="JKV41" s="318" t="s">
        <v>247</v>
      </c>
      <c r="JKW41" s="317"/>
      <c r="JKX41" s="317"/>
      <c r="JKY41" s="317"/>
      <c r="JKZ41" s="317"/>
      <c r="JLA41" s="156" t="s">
        <v>18</v>
      </c>
      <c r="JLB41" s="157" t="s">
        <v>1</v>
      </c>
      <c r="JLC41" s="156" t="s">
        <v>29</v>
      </c>
      <c r="JLD41" s="318" t="s">
        <v>247</v>
      </c>
      <c r="JLE41" s="317"/>
      <c r="JLF41" s="317"/>
      <c r="JLG41" s="317"/>
      <c r="JLH41" s="317"/>
      <c r="JLI41" s="156" t="s">
        <v>18</v>
      </c>
      <c r="JLJ41" s="157" t="s">
        <v>1</v>
      </c>
      <c r="JLK41" s="156" t="s">
        <v>29</v>
      </c>
      <c r="JLL41" s="318" t="s">
        <v>247</v>
      </c>
      <c r="JLM41" s="317"/>
      <c r="JLN41" s="317"/>
      <c r="JLO41" s="317"/>
      <c r="JLP41" s="317"/>
      <c r="JLQ41" s="156" t="s">
        <v>18</v>
      </c>
      <c r="JLR41" s="157" t="s">
        <v>1</v>
      </c>
      <c r="JLS41" s="156" t="s">
        <v>29</v>
      </c>
      <c r="JLT41" s="318" t="s">
        <v>247</v>
      </c>
      <c r="JLU41" s="317"/>
      <c r="JLV41" s="317"/>
      <c r="JLW41" s="317"/>
      <c r="JLX41" s="317"/>
      <c r="JLY41" s="156" t="s">
        <v>18</v>
      </c>
      <c r="JLZ41" s="157" t="s">
        <v>1</v>
      </c>
      <c r="JMA41" s="156" t="s">
        <v>29</v>
      </c>
      <c r="JMB41" s="318" t="s">
        <v>247</v>
      </c>
      <c r="JMC41" s="317"/>
      <c r="JMD41" s="317"/>
      <c r="JME41" s="317"/>
      <c r="JMF41" s="317"/>
      <c r="JMG41" s="156" t="s">
        <v>18</v>
      </c>
      <c r="JMH41" s="157" t="s">
        <v>1</v>
      </c>
      <c r="JMI41" s="156" t="s">
        <v>29</v>
      </c>
      <c r="JMJ41" s="318" t="s">
        <v>247</v>
      </c>
      <c r="JMK41" s="317"/>
      <c r="JML41" s="317"/>
      <c r="JMM41" s="317"/>
      <c r="JMN41" s="317"/>
      <c r="JMO41" s="156" t="s">
        <v>18</v>
      </c>
      <c r="JMP41" s="157" t="s">
        <v>1</v>
      </c>
      <c r="JMQ41" s="156" t="s">
        <v>29</v>
      </c>
      <c r="JMR41" s="318" t="s">
        <v>247</v>
      </c>
      <c r="JMS41" s="317"/>
      <c r="JMT41" s="317"/>
      <c r="JMU41" s="317"/>
      <c r="JMV41" s="317"/>
      <c r="JMW41" s="156" t="s">
        <v>18</v>
      </c>
      <c r="JMX41" s="157" t="s">
        <v>1</v>
      </c>
      <c r="JMY41" s="156" t="s">
        <v>29</v>
      </c>
      <c r="JMZ41" s="318" t="s">
        <v>247</v>
      </c>
      <c r="JNA41" s="317"/>
      <c r="JNB41" s="317"/>
      <c r="JNC41" s="317"/>
      <c r="JND41" s="317"/>
      <c r="JNE41" s="156" t="s">
        <v>18</v>
      </c>
      <c r="JNF41" s="157" t="s">
        <v>1</v>
      </c>
      <c r="JNG41" s="156" t="s">
        <v>29</v>
      </c>
      <c r="JNH41" s="318" t="s">
        <v>247</v>
      </c>
      <c r="JNI41" s="317"/>
      <c r="JNJ41" s="317"/>
      <c r="JNK41" s="317"/>
      <c r="JNL41" s="317"/>
      <c r="JNM41" s="156" t="s">
        <v>18</v>
      </c>
      <c r="JNN41" s="157" t="s">
        <v>1</v>
      </c>
      <c r="JNO41" s="156" t="s">
        <v>29</v>
      </c>
      <c r="JNP41" s="318" t="s">
        <v>247</v>
      </c>
      <c r="JNQ41" s="317"/>
      <c r="JNR41" s="317"/>
      <c r="JNS41" s="317"/>
      <c r="JNT41" s="317"/>
      <c r="JNU41" s="156" t="s">
        <v>18</v>
      </c>
      <c r="JNV41" s="157" t="s">
        <v>1</v>
      </c>
      <c r="JNW41" s="156" t="s">
        <v>29</v>
      </c>
      <c r="JNX41" s="318" t="s">
        <v>247</v>
      </c>
      <c r="JNY41" s="317"/>
      <c r="JNZ41" s="317"/>
      <c r="JOA41" s="317"/>
      <c r="JOB41" s="317"/>
      <c r="JOC41" s="156" t="s">
        <v>18</v>
      </c>
      <c r="JOD41" s="157" t="s">
        <v>1</v>
      </c>
      <c r="JOE41" s="156" t="s">
        <v>29</v>
      </c>
      <c r="JOF41" s="318" t="s">
        <v>247</v>
      </c>
      <c r="JOG41" s="317"/>
      <c r="JOH41" s="317"/>
      <c r="JOI41" s="317"/>
      <c r="JOJ41" s="317"/>
      <c r="JOK41" s="156" t="s">
        <v>18</v>
      </c>
      <c r="JOL41" s="157" t="s">
        <v>1</v>
      </c>
      <c r="JOM41" s="156" t="s">
        <v>29</v>
      </c>
      <c r="JON41" s="318" t="s">
        <v>247</v>
      </c>
      <c r="JOO41" s="317"/>
      <c r="JOP41" s="317"/>
      <c r="JOQ41" s="317"/>
      <c r="JOR41" s="317"/>
      <c r="JOS41" s="156" t="s">
        <v>18</v>
      </c>
      <c r="JOT41" s="157" t="s">
        <v>1</v>
      </c>
      <c r="JOU41" s="156" t="s">
        <v>29</v>
      </c>
      <c r="JOV41" s="318" t="s">
        <v>247</v>
      </c>
      <c r="JOW41" s="317"/>
      <c r="JOX41" s="317"/>
      <c r="JOY41" s="317"/>
      <c r="JOZ41" s="317"/>
      <c r="JPA41" s="156" t="s">
        <v>18</v>
      </c>
      <c r="JPB41" s="157" t="s">
        <v>1</v>
      </c>
      <c r="JPC41" s="156" t="s">
        <v>29</v>
      </c>
      <c r="JPD41" s="318" t="s">
        <v>247</v>
      </c>
      <c r="JPE41" s="317"/>
      <c r="JPF41" s="317"/>
      <c r="JPG41" s="317"/>
      <c r="JPH41" s="317"/>
      <c r="JPI41" s="156" t="s">
        <v>18</v>
      </c>
      <c r="JPJ41" s="157" t="s">
        <v>1</v>
      </c>
      <c r="JPK41" s="156" t="s">
        <v>29</v>
      </c>
      <c r="JPL41" s="318" t="s">
        <v>247</v>
      </c>
      <c r="JPM41" s="317"/>
      <c r="JPN41" s="317"/>
      <c r="JPO41" s="317"/>
      <c r="JPP41" s="317"/>
      <c r="JPQ41" s="156" t="s">
        <v>18</v>
      </c>
      <c r="JPR41" s="157" t="s">
        <v>1</v>
      </c>
      <c r="JPS41" s="156" t="s">
        <v>29</v>
      </c>
      <c r="JPT41" s="318" t="s">
        <v>247</v>
      </c>
      <c r="JPU41" s="317"/>
      <c r="JPV41" s="317"/>
      <c r="JPW41" s="317"/>
      <c r="JPX41" s="317"/>
      <c r="JPY41" s="156" t="s">
        <v>18</v>
      </c>
      <c r="JPZ41" s="157" t="s">
        <v>1</v>
      </c>
      <c r="JQA41" s="156" t="s">
        <v>29</v>
      </c>
      <c r="JQB41" s="318" t="s">
        <v>247</v>
      </c>
      <c r="JQC41" s="317"/>
      <c r="JQD41" s="317"/>
      <c r="JQE41" s="317"/>
      <c r="JQF41" s="317"/>
      <c r="JQG41" s="156" t="s">
        <v>18</v>
      </c>
      <c r="JQH41" s="157" t="s">
        <v>1</v>
      </c>
      <c r="JQI41" s="156" t="s">
        <v>29</v>
      </c>
      <c r="JQJ41" s="318" t="s">
        <v>247</v>
      </c>
      <c r="JQK41" s="317"/>
      <c r="JQL41" s="317"/>
      <c r="JQM41" s="317"/>
      <c r="JQN41" s="317"/>
      <c r="JQO41" s="156" t="s">
        <v>18</v>
      </c>
      <c r="JQP41" s="157" t="s">
        <v>1</v>
      </c>
      <c r="JQQ41" s="156" t="s">
        <v>29</v>
      </c>
      <c r="JQR41" s="318" t="s">
        <v>247</v>
      </c>
      <c r="JQS41" s="317"/>
      <c r="JQT41" s="317"/>
      <c r="JQU41" s="317"/>
      <c r="JQV41" s="317"/>
      <c r="JQW41" s="156" t="s">
        <v>18</v>
      </c>
      <c r="JQX41" s="157" t="s">
        <v>1</v>
      </c>
      <c r="JQY41" s="156" t="s">
        <v>29</v>
      </c>
      <c r="JQZ41" s="318" t="s">
        <v>247</v>
      </c>
      <c r="JRA41" s="317"/>
      <c r="JRB41" s="317"/>
      <c r="JRC41" s="317"/>
      <c r="JRD41" s="317"/>
      <c r="JRE41" s="156" t="s">
        <v>18</v>
      </c>
      <c r="JRF41" s="157" t="s">
        <v>1</v>
      </c>
      <c r="JRG41" s="156" t="s">
        <v>29</v>
      </c>
      <c r="JRH41" s="318" t="s">
        <v>247</v>
      </c>
      <c r="JRI41" s="317"/>
      <c r="JRJ41" s="317"/>
      <c r="JRK41" s="317"/>
      <c r="JRL41" s="317"/>
      <c r="JRM41" s="156" t="s">
        <v>18</v>
      </c>
      <c r="JRN41" s="157" t="s">
        <v>1</v>
      </c>
      <c r="JRO41" s="156" t="s">
        <v>29</v>
      </c>
      <c r="JRP41" s="318" t="s">
        <v>247</v>
      </c>
      <c r="JRQ41" s="317"/>
      <c r="JRR41" s="317"/>
      <c r="JRS41" s="317"/>
      <c r="JRT41" s="317"/>
      <c r="JRU41" s="156" t="s">
        <v>18</v>
      </c>
      <c r="JRV41" s="157" t="s">
        <v>1</v>
      </c>
      <c r="JRW41" s="156" t="s">
        <v>29</v>
      </c>
      <c r="JRX41" s="318" t="s">
        <v>247</v>
      </c>
      <c r="JRY41" s="317"/>
      <c r="JRZ41" s="317"/>
      <c r="JSA41" s="317"/>
      <c r="JSB41" s="317"/>
      <c r="JSC41" s="156" t="s">
        <v>18</v>
      </c>
      <c r="JSD41" s="157" t="s">
        <v>1</v>
      </c>
      <c r="JSE41" s="156" t="s">
        <v>29</v>
      </c>
      <c r="JSF41" s="318" t="s">
        <v>247</v>
      </c>
      <c r="JSG41" s="317"/>
      <c r="JSH41" s="317"/>
      <c r="JSI41" s="317"/>
      <c r="JSJ41" s="317"/>
      <c r="JSK41" s="156" t="s">
        <v>18</v>
      </c>
      <c r="JSL41" s="157" t="s">
        <v>1</v>
      </c>
      <c r="JSM41" s="156" t="s">
        <v>29</v>
      </c>
      <c r="JSN41" s="318" t="s">
        <v>247</v>
      </c>
      <c r="JSO41" s="317"/>
      <c r="JSP41" s="317"/>
      <c r="JSQ41" s="317"/>
      <c r="JSR41" s="317"/>
      <c r="JSS41" s="156" t="s">
        <v>18</v>
      </c>
      <c r="JST41" s="157" t="s">
        <v>1</v>
      </c>
      <c r="JSU41" s="156" t="s">
        <v>29</v>
      </c>
      <c r="JSV41" s="318" t="s">
        <v>247</v>
      </c>
      <c r="JSW41" s="317"/>
      <c r="JSX41" s="317"/>
      <c r="JSY41" s="317"/>
      <c r="JSZ41" s="317"/>
      <c r="JTA41" s="156" t="s">
        <v>18</v>
      </c>
      <c r="JTB41" s="157" t="s">
        <v>1</v>
      </c>
      <c r="JTC41" s="156" t="s">
        <v>29</v>
      </c>
      <c r="JTD41" s="318" t="s">
        <v>247</v>
      </c>
      <c r="JTE41" s="317"/>
      <c r="JTF41" s="317"/>
      <c r="JTG41" s="317"/>
      <c r="JTH41" s="317"/>
      <c r="JTI41" s="156" t="s">
        <v>18</v>
      </c>
      <c r="JTJ41" s="157" t="s">
        <v>1</v>
      </c>
      <c r="JTK41" s="156" t="s">
        <v>29</v>
      </c>
      <c r="JTL41" s="318" t="s">
        <v>247</v>
      </c>
      <c r="JTM41" s="317"/>
      <c r="JTN41" s="317"/>
      <c r="JTO41" s="317"/>
      <c r="JTP41" s="317"/>
      <c r="JTQ41" s="156" t="s">
        <v>18</v>
      </c>
      <c r="JTR41" s="157" t="s">
        <v>1</v>
      </c>
      <c r="JTS41" s="156" t="s">
        <v>29</v>
      </c>
      <c r="JTT41" s="318" t="s">
        <v>247</v>
      </c>
      <c r="JTU41" s="317"/>
      <c r="JTV41" s="317"/>
      <c r="JTW41" s="317"/>
      <c r="JTX41" s="317"/>
      <c r="JTY41" s="156" t="s">
        <v>18</v>
      </c>
      <c r="JTZ41" s="157" t="s">
        <v>1</v>
      </c>
      <c r="JUA41" s="156" t="s">
        <v>29</v>
      </c>
      <c r="JUB41" s="318" t="s">
        <v>247</v>
      </c>
      <c r="JUC41" s="317"/>
      <c r="JUD41" s="317"/>
      <c r="JUE41" s="317"/>
      <c r="JUF41" s="317"/>
      <c r="JUG41" s="156" t="s">
        <v>18</v>
      </c>
      <c r="JUH41" s="157" t="s">
        <v>1</v>
      </c>
      <c r="JUI41" s="156" t="s">
        <v>29</v>
      </c>
      <c r="JUJ41" s="318" t="s">
        <v>247</v>
      </c>
      <c r="JUK41" s="317"/>
      <c r="JUL41" s="317"/>
      <c r="JUM41" s="317"/>
      <c r="JUN41" s="317"/>
      <c r="JUO41" s="156" t="s">
        <v>18</v>
      </c>
      <c r="JUP41" s="157" t="s">
        <v>1</v>
      </c>
      <c r="JUQ41" s="156" t="s">
        <v>29</v>
      </c>
      <c r="JUR41" s="318" t="s">
        <v>247</v>
      </c>
      <c r="JUS41" s="317"/>
      <c r="JUT41" s="317"/>
      <c r="JUU41" s="317"/>
      <c r="JUV41" s="317"/>
      <c r="JUW41" s="156" t="s">
        <v>18</v>
      </c>
      <c r="JUX41" s="157" t="s">
        <v>1</v>
      </c>
      <c r="JUY41" s="156" t="s">
        <v>29</v>
      </c>
      <c r="JUZ41" s="318" t="s">
        <v>247</v>
      </c>
      <c r="JVA41" s="317"/>
      <c r="JVB41" s="317"/>
      <c r="JVC41" s="317"/>
      <c r="JVD41" s="317"/>
      <c r="JVE41" s="156" t="s">
        <v>18</v>
      </c>
      <c r="JVF41" s="157" t="s">
        <v>1</v>
      </c>
      <c r="JVG41" s="156" t="s">
        <v>29</v>
      </c>
      <c r="JVH41" s="318" t="s">
        <v>247</v>
      </c>
      <c r="JVI41" s="317"/>
      <c r="JVJ41" s="317"/>
      <c r="JVK41" s="317"/>
      <c r="JVL41" s="317"/>
      <c r="JVM41" s="156" t="s">
        <v>18</v>
      </c>
      <c r="JVN41" s="157" t="s">
        <v>1</v>
      </c>
      <c r="JVO41" s="156" t="s">
        <v>29</v>
      </c>
      <c r="JVP41" s="318" t="s">
        <v>247</v>
      </c>
      <c r="JVQ41" s="317"/>
      <c r="JVR41" s="317"/>
      <c r="JVS41" s="317"/>
      <c r="JVT41" s="317"/>
      <c r="JVU41" s="156" t="s">
        <v>18</v>
      </c>
      <c r="JVV41" s="157" t="s">
        <v>1</v>
      </c>
      <c r="JVW41" s="156" t="s">
        <v>29</v>
      </c>
      <c r="JVX41" s="318" t="s">
        <v>247</v>
      </c>
      <c r="JVY41" s="317"/>
      <c r="JVZ41" s="317"/>
      <c r="JWA41" s="317"/>
      <c r="JWB41" s="317"/>
      <c r="JWC41" s="156" t="s">
        <v>18</v>
      </c>
      <c r="JWD41" s="157" t="s">
        <v>1</v>
      </c>
      <c r="JWE41" s="156" t="s">
        <v>29</v>
      </c>
      <c r="JWF41" s="318" t="s">
        <v>247</v>
      </c>
      <c r="JWG41" s="317"/>
      <c r="JWH41" s="317"/>
      <c r="JWI41" s="317"/>
      <c r="JWJ41" s="317"/>
      <c r="JWK41" s="156" t="s">
        <v>18</v>
      </c>
      <c r="JWL41" s="157" t="s">
        <v>1</v>
      </c>
      <c r="JWM41" s="156" t="s">
        <v>29</v>
      </c>
      <c r="JWN41" s="318" t="s">
        <v>247</v>
      </c>
      <c r="JWO41" s="317"/>
      <c r="JWP41" s="317"/>
      <c r="JWQ41" s="317"/>
      <c r="JWR41" s="317"/>
      <c r="JWS41" s="156" t="s">
        <v>18</v>
      </c>
      <c r="JWT41" s="157" t="s">
        <v>1</v>
      </c>
      <c r="JWU41" s="156" t="s">
        <v>29</v>
      </c>
      <c r="JWV41" s="318" t="s">
        <v>247</v>
      </c>
      <c r="JWW41" s="317"/>
      <c r="JWX41" s="317"/>
      <c r="JWY41" s="317"/>
      <c r="JWZ41" s="317"/>
      <c r="JXA41" s="156" t="s">
        <v>18</v>
      </c>
      <c r="JXB41" s="157" t="s">
        <v>1</v>
      </c>
      <c r="JXC41" s="156" t="s">
        <v>29</v>
      </c>
      <c r="JXD41" s="318" t="s">
        <v>247</v>
      </c>
      <c r="JXE41" s="317"/>
      <c r="JXF41" s="317"/>
      <c r="JXG41" s="317"/>
      <c r="JXH41" s="317"/>
      <c r="JXI41" s="156" t="s">
        <v>18</v>
      </c>
      <c r="JXJ41" s="157" t="s">
        <v>1</v>
      </c>
      <c r="JXK41" s="156" t="s">
        <v>29</v>
      </c>
      <c r="JXL41" s="318" t="s">
        <v>247</v>
      </c>
      <c r="JXM41" s="317"/>
      <c r="JXN41" s="317"/>
      <c r="JXO41" s="317"/>
      <c r="JXP41" s="317"/>
      <c r="JXQ41" s="156" t="s">
        <v>18</v>
      </c>
      <c r="JXR41" s="157" t="s">
        <v>1</v>
      </c>
      <c r="JXS41" s="156" t="s">
        <v>29</v>
      </c>
      <c r="JXT41" s="318" t="s">
        <v>247</v>
      </c>
      <c r="JXU41" s="317"/>
      <c r="JXV41" s="317"/>
      <c r="JXW41" s="317"/>
      <c r="JXX41" s="317"/>
      <c r="JXY41" s="156" t="s">
        <v>18</v>
      </c>
      <c r="JXZ41" s="157" t="s">
        <v>1</v>
      </c>
      <c r="JYA41" s="156" t="s">
        <v>29</v>
      </c>
      <c r="JYB41" s="318" t="s">
        <v>247</v>
      </c>
      <c r="JYC41" s="317"/>
      <c r="JYD41" s="317"/>
      <c r="JYE41" s="317"/>
      <c r="JYF41" s="317"/>
      <c r="JYG41" s="156" t="s">
        <v>18</v>
      </c>
      <c r="JYH41" s="157" t="s">
        <v>1</v>
      </c>
      <c r="JYI41" s="156" t="s">
        <v>29</v>
      </c>
      <c r="JYJ41" s="318" t="s">
        <v>247</v>
      </c>
      <c r="JYK41" s="317"/>
      <c r="JYL41" s="317"/>
      <c r="JYM41" s="317"/>
      <c r="JYN41" s="317"/>
      <c r="JYO41" s="156" t="s">
        <v>18</v>
      </c>
      <c r="JYP41" s="157" t="s">
        <v>1</v>
      </c>
      <c r="JYQ41" s="156" t="s">
        <v>29</v>
      </c>
      <c r="JYR41" s="318" t="s">
        <v>247</v>
      </c>
      <c r="JYS41" s="317"/>
      <c r="JYT41" s="317"/>
      <c r="JYU41" s="317"/>
      <c r="JYV41" s="317"/>
      <c r="JYW41" s="156" t="s">
        <v>18</v>
      </c>
      <c r="JYX41" s="157" t="s">
        <v>1</v>
      </c>
      <c r="JYY41" s="156" t="s">
        <v>29</v>
      </c>
      <c r="JYZ41" s="318" t="s">
        <v>247</v>
      </c>
      <c r="JZA41" s="317"/>
      <c r="JZB41" s="317"/>
      <c r="JZC41" s="317"/>
      <c r="JZD41" s="317"/>
      <c r="JZE41" s="156" t="s">
        <v>18</v>
      </c>
      <c r="JZF41" s="157" t="s">
        <v>1</v>
      </c>
      <c r="JZG41" s="156" t="s">
        <v>29</v>
      </c>
      <c r="JZH41" s="318" t="s">
        <v>247</v>
      </c>
      <c r="JZI41" s="317"/>
      <c r="JZJ41" s="317"/>
      <c r="JZK41" s="317"/>
      <c r="JZL41" s="317"/>
      <c r="JZM41" s="156" t="s">
        <v>18</v>
      </c>
      <c r="JZN41" s="157" t="s">
        <v>1</v>
      </c>
      <c r="JZO41" s="156" t="s">
        <v>29</v>
      </c>
      <c r="JZP41" s="318" t="s">
        <v>247</v>
      </c>
      <c r="JZQ41" s="317"/>
      <c r="JZR41" s="317"/>
      <c r="JZS41" s="317"/>
      <c r="JZT41" s="317"/>
      <c r="JZU41" s="156" t="s">
        <v>18</v>
      </c>
      <c r="JZV41" s="157" t="s">
        <v>1</v>
      </c>
      <c r="JZW41" s="156" t="s">
        <v>29</v>
      </c>
      <c r="JZX41" s="318" t="s">
        <v>247</v>
      </c>
      <c r="JZY41" s="317"/>
      <c r="JZZ41" s="317"/>
      <c r="KAA41" s="317"/>
      <c r="KAB41" s="317"/>
      <c r="KAC41" s="156" t="s">
        <v>18</v>
      </c>
      <c r="KAD41" s="157" t="s">
        <v>1</v>
      </c>
      <c r="KAE41" s="156" t="s">
        <v>29</v>
      </c>
      <c r="KAF41" s="318" t="s">
        <v>247</v>
      </c>
      <c r="KAG41" s="317"/>
      <c r="KAH41" s="317"/>
      <c r="KAI41" s="317"/>
      <c r="KAJ41" s="317"/>
      <c r="KAK41" s="156" t="s">
        <v>18</v>
      </c>
      <c r="KAL41" s="157" t="s">
        <v>1</v>
      </c>
      <c r="KAM41" s="156" t="s">
        <v>29</v>
      </c>
      <c r="KAN41" s="318" t="s">
        <v>247</v>
      </c>
      <c r="KAO41" s="317"/>
      <c r="KAP41" s="317"/>
      <c r="KAQ41" s="317"/>
      <c r="KAR41" s="317"/>
      <c r="KAS41" s="156" t="s">
        <v>18</v>
      </c>
      <c r="KAT41" s="157" t="s">
        <v>1</v>
      </c>
      <c r="KAU41" s="156" t="s">
        <v>29</v>
      </c>
      <c r="KAV41" s="318" t="s">
        <v>247</v>
      </c>
      <c r="KAW41" s="317"/>
      <c r="KAX41" s="317"/>
      <c r="KAY41" s="317"/>
      <c r="KAZ41" s="317"/>
      <c r="KBA41" s="156" t="s">
        <v>18</v>
      </c>
      <c r="KBB41" s="157" t="s">
        <v>1</v>
      </c>
      <c r="KBC41" s="156" t="s">
        <v>29</v>
      </c>
      <c r="KBD41" s="318" t="s">
        <v>247</v>
      </c>
      <c r="KBE41" s="317"/>
      <c r="KBF41" s="317"/>
      <c r="KBG41" s="317"/>
      <c r="KBH41" s="317"/>
      <c r="KBI41" s="156" t="s">
        <v>18</v>
      </c>
      <c r="KBJ41" s="157" t="s">
        <v>1</v>
      </c>
      <c r="KBK41" s="156" t="s">
        <v>29</v>
      </c>
      <c r="KBL41" s="318" t="s">
        <v>247</v>
      </c>
      <c r="KBM41" s="317"/>
      <c r="KBN41" s="317"/>
      <c r="KBO41" s="317"/>
      <c r="KBP41" s="317"/>
      <c r="KBQ41" s="156" t="s">
        <v>18</v>
      </c>
      <c r="KBR41" s="157" t="s">
        <v>1</v>
      </c>
      <c r="KBS41" s="156" t="s">
        <v>29</v>
      </c>
      <c r="KBT41" s="318" t="s">
        <v>247</v>
      </c>
      <c r="KBU41" s="317"/>
      <c r="KBV41" s="317"/>
      <c r="KBW41" s="317"/>
      <c r="KBX41" s="317"/>
      <c r="KBY41" s="156" t="s">
        <v>18</v>
      </c>
      <c r="KBZ41" s="157" t="s">
        <v>1</v>
      </c>
      <c r="KCA41" s="156" t="s">
        <v>29</v>
      </c>
      <c r="KCB41" s="318" t="s">
        <v>247</v>
      </c>
      <c r="KCC41" s="317"/>
      <c r="KCD41" s="317"/>
      <c r="KCE41" s="317"/>
      <c r="KCF41" s="317"/>
      <c r="KCG41" s="156" t="s">
        <v>18</v>
      </c>
      <c r="KCH41" s="157" t="s">
        <v>1</v>
      </c>
      <c r="KCI41" s="156" t="s">
        <v>29</v>
      </c>
      <c r="KCJ41" s="318" t="s">
        <v>247</v>
      </c>
      <c r="KCK41" s="317"/>
      <c r="KCL41" s="317"/>
      <c r="KCM41" s="317"/>
      <c r="KCN41" s="317"/>
      <c r="KCO41" s="156" t="s">
        <v>18</v>
      </c>
      <c r="KCP41" s="157" t="s">
        <v>1</v>
      </c>
      <c r="KCQ41" s="156" t="s">
        <v>29</v>
      </c>
      <c r="KCR41" s="318" t="s">
        <v>247</v>
      </c>
      <c r="KCS41" s="317"/>
      <c r="KCT41" s="317"/>
      <c r="KCU41" s="317"/>
      <c r="KCV41" s="317"/>
      <c r="KCW41" s="156" t="s">
        <v>18</v>
      </c>
      <c r="KCX41" s="157" t="s">
        <v>1</v>
      </c>
      <c r="KCY41" s="156" t="s">
        <v>29</v>
      </c>
      <c r="KCZ41" s="318" t="s">
        <v>247</v>
      </c>
      <c r="KDA41" s="317"/>
      <c r="KDB41" s="317"/>
      <c r="KDC41" s="317"/>
      <c r="KDD41" s="317"/>
      <c r="KDE41" s="156" t="s">
        <v>18</v>
      </c>
      <c r="KDF41" s="157" t="s">
        <v>1</v>
      </c>
      <c r="KDG41" s="156" t="s">
        <v>29</v>
      </c>
      <c r="KDH41" s="318" t="s">
        <v>247</v>
      </c>
      <c r="KDI41" s="317"/>
      <c r="KDJ41" s="317"/>
      <c r="KDK41" s="317"/>
      <c r="KDL41" s="317"/>
      <c r="KDM41" s="156" t="s">
        <v>18</v>
      </c>
      <c r="KDN41" s="157" t="s">
        <v>1</v>
      </c>
      <c r="KDO41" s="156" t="s">
        <v>29</v>
      </c>
      <c r="KDP41" s="318" t="s">
        <v>247</v>
      </c>
      <c r="KDQ41" s="317"/>
      <c r="KDR41" s="317"/>
      <c r="KDS41" s="317"/>
      <c r="KDT41" s="317"/>
      <c r="KDU41" s="156" t="s">
        <v>18</v>
      </c>
      <c r="KDV41" s="157" t="s">
        <v>1</v>
      </c>
      <c r="KDW41" s="156" t="s">
        <v>29</v>
      </c>
      <c r="KDX41" s="318" t="s">
        <v>247</v>
      </c>
      <c r="KDY41" s="317"/>
      <c r="KDZ41" s="317"/>
      <c r="KEA41" s="317"/>
      <c r="KEB41" s="317"/>
      <c r="KEC41" s="156" t="s">
        <v>18</v>
      </c>
      <c r="KED41" s="157" t="s">
        <v>1</v>
      </c>
      <c r="KEE41" s="156" t="s">
        <v>29</v>
      </c>
      <c r="KEF41" s="318" t="s">
        <v>247</v>
      </c>
      <c r="KEG41" s="317"/>
      <c r="KEH41" s="317"/>
      <c r="KEI41" s="317"/>
      <c r="KEJ41" s="317"/>
      <c r="KEK41" s="156" t="s">
        <v>18</v>
      </c>
      <c r="KEL41" s="157" t="s">
        <v>1</v>
      </c>
      <c r="KEM41" s="156" t="s">
        <v>29</v>
      </c>
      <c r="KEN41" s="318" t="s">
        <v>247</v>
      </c>
      <c r="KEO41" s="317"/>
      <c r="KEP41" s="317"/>
      <c r="KEQ41" s="317"/>
      <c r="KER41" s="317"/>
      <c r="KES41" s="156" t="s">
        <v>18</v>
      </c>
      <c r="KET41" s="157" t="s">
        <v>1</v>
      </c>
      <c r="KEU41" s="156" t="s">
        <v>29</v>
      </c>
      <c r="KEV41" s="318" t="s">
        <v>247</v>
      </c>
      <c r="KEW41" s="317"/>
      <c r="KEX41" s="317"/>
      <c r="KEY41" s="317"/>
      <c r="KEZ41" s="317"/>
      <c r="KFA41" s="156" t="s">
        <v>18</v>
      </c>
      <c r="KFB41" s="157" t="s">
        <v>1</v>
      </c>
      <c r="KFC41" s="156" t="s">
        <v>29</v>
      </c>
      <c r="KFD41" s="318" t="s">
        <v>247</v>
      </c>
      <c r="KFE41" s="317"/>
      <c r="KFF41" s="317"/>
      <c r="KFG41" s="317"/>
      <c r="KFH41" s="317"/>
      <c r="KFI41" s="156" t="s">
        <v>18</v>
      </c>
      <c r="KFJ41" s="157" t="s">
        <v>1</v>
      </c>
      <c r="KFK41" s="156" t="s">
        <v>29</v>
      </c>
      <c r="KFL41" s="318" t="s">
        <v>247</v>
      </c>
      <c r="KFM41" s="317"/>
      <c r="KFN41" s="317"/>
      <c r="KFO41" s="317"/>
      <c r="KFP41" s="317"/>
      <c r="KFQ41" s="156" t="s">
        <v>18</v>
      </c>
      <c r="KFR41" s="157" t="s">
        <v>1</v>
      </c>
      <c r="KFS41" s="156" t="s">
        <v>29</v>
      </c>
      <c r="KFT41" s="318" t="s">
        <v>247</v>
      </c>
      <c r="KFU41" s="317"/>
      <c r="KFV41" s="317"/>
      <c r="KFW41" s="317"/>
      <c r="KFX41" s="317"/>
      <c r="KFY41" s="156" t="s">
        <v>18</v>
      </c>
      <c r="KFZ41" s="157" t="s">
        <v>1</v>
      </c>
      <c r="KGA41" s="156" t="s">
        <v>29</v>
      </c>
      <c r="KGB41" s="318" t="s">
        <v>247</v>
      </c>
      <c r="KGC41" s="317"/>
      <c r="KGD41" s="317"/>
      <c r="KGE41" s="317"/>
      <c r="KGF41" s="317"/>
      <c r="KGG41" s="156" t="s">
        <v>18</v>
      </c>
      <c r="KGH41" s="157" t="s">
        <v>1</v>
      </c>
      <c r="KGI41" s="156" t="s">
        <v>29</v>
      </c>
      <c r="KGJ41" s="318" t="s">
        <v>247</v>
      </c>
      <c r="KGK41" s="317"/>
      <c r="KGL41" s="317"/>
      <c r="KGM41" s="317"/>
      <c r="KGN41" s="317"/>
      <c r="KGO41" s="156" t="s">
        <v>18</v>
      </c>
      <c r="KGP41" s="157" t="s">
        <v>1</v>
      </c>
      <c r="KGQ41" s="156" t="s">
        <v>29</v>
      </c>
      <c r="KGR41" s="318" t="s">
        <v>247</v>
      </c>
      <c r="KGS41" s="317"/>
      <c r="KGT41" s="317"/>
      <c r="KGU41" s="317"/>
      <c r="KGV41" s="317"/>
      <c r="KGW41" s="156" t="s">
        <v>18</v>
      </c>
      <c r="KGX41" s="157" t="s">
        <v>1</v>
      </c>
      <c r="KGY41" s="156" t="s">
        <v>29</v>
      </c>
      <c r="KGZ41" s="318" t="s">
        <v>247</v>
      </c>
      <c r="KHA41" s="317"/>
      <c r="KHB41" s="317"/>
      <c r="KHC41" s="317"/>
      <c r="KHD41" s="317"/>
      <c r="KHE41" s="156" t="s">
        <v>18</v>
      </c>
      <c r="KHF41" s="157" t="s">
        <v>1</v>
      </c>
      <c r="KHG41" s="156" t="s">
        <v>29</v>
      </c>
      <c r="KHH41" s="318" t="s">
        <v>247</v>
      </c>
      <c r="KHI41" s="317"/>
      <c r="KHJ41" s="317"/>
      <c r="KHK41" s="317"/>
      <c r="KHL41" s="317"/>
      <c r="KHM41" s="156" t="s">
        <v>18</v>
      </c>
      <c r="KHN41" s="157" t="s">
        <v>1</v>
      </c>
      <c r="KHO41" s="156" t="s">
        <v>29</v>
      </c>
      <c r="KHP41" s="318" t="s">
        <v>247</v>
      </c>
      <c r="KHQ41" s="317"/>
      <c r="KHR41" s="317"/>
      <c r="KHS41" s="317"/>
      <c r="KHT41" s="317"/>
      <c r="KHU41" s="156" t="s">
        <v>18</v>
      </c>
      <c r="KHV41" s="157" t="s">
        <v>1</v>
      </c>
      <c r="KHW41" s="156" t="s">
        <v>29</v>
      </c>
      <c r="KHX41" s="318" t="s">
        <v>247</v>
      </c>
      <c r="KHY41" s="317"/>
      <c r="KHZ41" s="317"/>
      <c r="KIA41" s="317"/>
      <c r="KIB41" s="317"/>
      <c r="KIC41" s="156" t="s">
        <v>18</v>
      </c>
      <c r="KID41" s="157" t="s">
        <v>1</v>
      </c>
      <c r="KIE41" s="156" t="s">
        <v>29</v>
      </c>
      <c r="KIF41" s="318" t="s">
        <v>247</v>
      </c>
      <c r="KIG41" s="317"/>
      <c r="KIH41" s="317"/>
      <c r="KII41" s="317"/>
      <c r="KIJ41" s="317"/>
      <c r="KIK41" s="156" t="s">
        <v>18</v>
      </c>
      <c r="KIL41" s="157" t="s">
        <v>1</v>
      </c>
      <c r="KIM41" s="156" t="s">
        <v>29</v>
      </c>
      <c r="KIN41" s="318" t="s">
        <v>247</v>
      </c>
      <c r="KIO41" s="317"/>
      <c r="KIP41" s="317"/>
      <c r="KIQ41" s="317"/>
      <c r="KIR41" s="317"/>
      <c r="KIS41" s="156" t="s">
        <v>18</v>
      </c>
      <c r="KIT41" s="157" t="s">
        <v>1</v>
      </c>
      <c r="KIU41" s="156" t="s">
        <v>29</v>
      </c>
      <c r="KIV41" s="318" t="s">
        <v>247</v>
      </c>
      <c r="KIW41" s="317"/>
      <c r="KIX41" s="317"/>
      <c r="KIY41" s="317"/>
      <c r="KIZ41" s="317"/>
      <c r="KJA41" s="156" t="s">
        <v>18</v>
      </c>
      <c r="KJB41" s="157" t="s">
        <v>1</v>
      </c>
      <c r="KJC41" s="156" t="s">
        <v>29</v>
      </c>
      <c r="KJD41" s="318" t="s">
        <v>247</v>
      </c>
      <c r="KJE41" s="317"/>
      <c r="KJF41" s="317"/>
      <c r="KJG41" s="317"/>
      <c r="KJH41" s="317"/>
      <c r="KJI41" s="156" t="s">
        <v>18</v>
      </c>
      <c r="KJJ41" s="157" t="s">
        <v>1</v>
      </c>
      <c r="KJK41" s="156" t="s">
        <v>29</v>
      </c>
      <c r="KJL41" s="318" t="s">
        <v>247</v>
      </c>
      <c r="KJM41" s="317"/>
      <c r="KJN41" s="317"/>
      <c r="KJO41" s="317"/>
      <c r="KJP41" s="317"/>
      <c r="KJQ41" s="156" t="s">
        <v>18</v>
      </c>
      <c r="KJR41" s="157" t="s">
        <v>1</v>
      </c>
      <c r="KJS41" s="156" t="s">
        <v>29</v>
      </c>
      <c r="KJT41" s="318" t="s">
        <v>247</v>
      </c>
      <c r="KJU41" s="317"/>
      <c r="KJV41" s="317"/>
      <c r="KJW41" s="317"/>
      <c r="KJX41" s="317"/>
      <c r="KJY41" s="156" t="s">
        <v>18</v>
      </c>
      <c r="KJZ41" s="157" t="s">
        <v>1</v>
      </c>
      <c r="KKA41" s="156" t="s">
        <v>29</v>
      </c>
      <c r="KKB41" s="318" t="s">
        <v>247</v>
      </c>
      <c r="KKC41" s="317"/>
      <c r="KKD41" s="317"/>
      <c r="KKE41" s="317"/>
      <c r="KKF41" s="317"/>
      <c r="KKG41" s="156" t="s">
        <v>18</v>
      </c>
      <c r="KKH41" s="157" t="s">
        <v>1</v>
      </c>
      <c r="KKI41" s="156" t="s">
        <v>29</v>
      </c>
      <c r="KKJ41" s="318" t="s">
        <v>247</v>
      </c>
      <c r="KKK41" s="317"/>
      <c r="KKL41" s="317"/>
      <c r="KKM41" s="317"/>
      <c r="KKN41" s="317"/>
      <c r="KKO41" s="156" t="s">
        <v>18</v>
      </c>
      <c r="KKP41" s="157" t="s">
        <v>1</v>
      </c>
      <c r="KKQ41" s="156" t="s">
        <v>29</v>
      </c>
      <c r="KKR41" s="318" t="s">
        <v>247</v>
      </c>
      <c r="KKS41" s="317"/>
      <c r="KKT41" s="317"/>
      <c r="KKU41" s="317"/>
      <c r="KKV41" s="317"/>
      <c r="KKW41" s="156" t="s">
        <v>18</v>
      </c>
      <c r="KKX41" s="157" t="s">
        <v>1</v>
      </c>
      <c r="KKY41" s="156" t="s">
        <v>29</v>
      </c>
      <c r="KKZ41" s="318" t="s">
        <v>247</v>
      </c>
      <c r="KLA41" s="317"/>
      <c r="KLB41" s="317"/>
      <c r="KLC41" s="317"/>
      <c r="KLD41" s="317"/>
      <c r="KLE41" s="156" t="s">
        <v>18</v>
      </c>
      <c r="KLF41" s="157" t="s">
        <v>1</v>
      </c>
      <c r="KLG41" s="156" t="s">
        <v>29</v>
      </c>
      <c r="KLH41" s="318" t="s">
        <v>247</v>
      </c>
      <c r="KLI41" s="317"/>
      <c r="KLJ41" s="317"/>
      <c r="KLK41" s="317"/>
      <c r="KLL41" s="317"/>
      <c r="KLM41" s="156" t="s">
        <v>18</v>
      </c>
      <c r="KLN41" s="157" t="s">
        <v>1</v>
      </c>
      <c r="KLO41" s="156" t="s">
        <v>29</v>
      </c>
      <c r="KLP41" s="318" t="s">
        <v>247</v>
      </c>
      <c r="KLQ41" s="317"/>
      <c r="KLR41" s="317"/>
      <c r="KLS41" s="317"/>
      <c r="KLT41" s="317"/>
      <c r="KLU41" s="156" t="s">
        <v>18</v>
      </c>
      <c r="KLV41" s="157" t="s">
        <v>1</v>
      </c>
      <c r="KLW41" s="156" t="s">
        <v>29</v>
      </c>
      <c r="KLX41" s="318" t="s">
        <v>247</v>
      </c>
      <c r="KLY41" s="317"/>
      <c r="KLZ41" s="317"/>
      <c r="KMA41" s="317"/>
      <c r="KMB41" s="317"/>
      <c r="KMC41" s="156" t="s">
        <v>18</v>
      </c>
      <c r="KMD41" s="157" t="s">
        <v>1</v>
      </c>
      <c r="KME41" s="156" t="s">
        <v>29</v>
      </c>
      <c r="KMF41" s="318" t="s">
        <v>247</v>
      </c>
      <c r="KMG41" s="317"/>
      <c r="KMH41" s="317"/>
      <c r="KMI41" s="317"/>
      <c r="KMJ41" s="317"/>
      <c r="KMK41" s="156" t="s">
        <v>18</v>
      </c>
      <c r="KML41" s="157" t="s">
        <v>1</v>
      </c>
      <c r="KMM41" s="156" t="s">
        <v>29</v>
      </c>
      <c r="KMN41" s="318" t="s">
        <v>247</v>
      </c>
      <c r="KMO41" s="317"/>
      <c r="KMP41" s="317"/>
      <c r="KMQ41" s="317"/>
      <c r="KMR41" s="317"/>
      <c r="KMS41" s="156" t="s">
        <v>18</v>
      </c>
      <c r="KMT41" s="157" t="s">
        <v>1</v>
      </c>
      <c r="KMU41" s="156" t="s">
        <v>29</v>
      </c>
      <c r="KMV41" s="318" t="s">
        <v>247</v>
      </c>
      <c r="KMW41" s="317"/>
      <c r="KMX41" s="317"/>
      <c r="KMY41" s="317"/>
      <c r="KMZ41" s="317"/>
      <c r="KNA41" s="156" t="s">
        <v>18</v>
      </c>
      <c r="KNB41" s="157" t="s">
        <v>1</v>
      </c>
      <c r="KNC41" s="156" t="s">
        <v>29</v>
      </c>
      <c r="KND41" s="318" t="s">
        <v>247</v>
      </c>
      <c r="KNE41" s="317"/>
      <c r="KNF41" s="317"/>
      <c r="KNG41" s="317"/>
      <c r="KNH41" s="317"/>
      <c r="KNI41" s="156" t="s">
        <v>18</v>
      </c>
      <c r="KNJ41" s="157" t="s">
        <v>1</v>
      </c>
      <c r="KNK41" s="156" t="s">
        <v>29</v>
      </c>
      <c r="KNL41" s="318" t="s">
        <v>247</v>
      </c>
      <c r="KNM41" s="317"/>
      <c r="KNN41" s="317"/>
      <c r="KNO41" s="317"/>
      <c r="KNP41" s="317"/>
      <c r="KNQ41" s="156" t="s">
        <v>18</v>
      </c>
      <c r="KNR41" s="157" t="s">
        <v>1</v>
      </c>
      <c r="KNS41" s="156" t="s">
        <v>29</v>
      </c>
      <c r="KNT41" s="318" t="s">
        <v>247</v>
      </c>
      <c r="KNU41" s="317"/>
      <c r="KNV41" s="317"/>
      <c r="KNW41" s="317"/>
      <c r="KNX41" s="317"/>
      <c r="KNY41" s="156" t="s">
        <v>18</v>
      </c>
      <c r="KNZ41" s="157" t="s">
        <v>1</v>
      </c>
      <c r="KOA41" s="156" t="s">
        <v>29</v>
      </c>
      <c r="KOB41" s="318" t="s">
        <v>247</v>
      </c>
      <c r="KOC41" s="317"/>
      <c r="KOD41" s="317"/>
      <c r="KOE41" s="317"/>
      <c r="KOF41" s="317"/>
      <c r="KOG41" s="156" t="s">
        <v>18</v>
      </c>
      <c r="KOH41" s="157" t="s">
        <v>1</v>
      </c>
      <c r="KOI41" s="156" t="s">
        <v>29</v>
      </c>
      <c r="KOJ41" s="318" t="s">
        <v>247</v>
      </c>
      <c r="KOK41" s="317"/>
      <c r="KOL41" s="317"/>
      <c r="KOM41" s="317"/>
      <c r="KON41" s="317"/>
      <c r="KOO41" s="156" t="s">
        <v>18</v>
      </c>
      <c r="KOP41" s="157" t="s">
        <v>1</v>
      </c>
      <c r="KOQ41" s="156" t="s">
        <v>29</v>
      </c>
      <c r="KOR41" s="318" t="s">
        <v>247</v>
      </c>
      <c r="KOS41" s="317"/>
      <c r="KOT41" s="317"/>
      <c r="KOU41" s="317"/>
      <c r="KOV41" s="317"/>
      <c r="KOW41" s="156" t="s">
        <v>18</v>
      </c>
      <c r="KOX41" s="157" t="s">
        <v>1</v>
      </c>
      <c r="KOY41" s="156" t="s">
        <v>29</v>
      </c>
      <c r="KOZ41" s="318" t="s">
        <v>247</v>
      </c>
      <c r="KPA41" s="317"/>
      <c r="KPB41" s="317"/>
      <c r="KPC41" s="317"/>
      <c r="KPD41" s="317"/>
      <c r="KPE41" s="156" t="s">
        <v>18</v>
      </c>
      <c r="KPF41" s="157" t="s">
        <v>1</v>
      </c>
      <c r="KPG41" s="156" t="s">
        <v>29</v>
      </c>
      <c r="KPH41" s="318" t="s">
        <v>247</v>
      </c>
      <c r="KPI41" s="317"/>
      <c r="KPJ41" s="317"/>
      <c r="KPK41" s="317"/>
      <c r="KPL41" s="317"/>
      <c r="KPM41" s="156" t="s">
        <v>18</v>
      </c>
      <c r="KPN41" s="157" t="s">
        <v>1</v>
      </c>
      <c r="KPO41" s="156" t="s">
        <v>29</v>
      </c>
      <c r="KPP41" s="318" t="s">
        <v>247</v>
      </c>
      <c r="KPQ41" s="317"/>
      <c r="KPR41" s="317"/>
      <c r="KPS41" s="317"/>
      <c r="KPT41" s="317"/>
      <c r="KPU41" s="156" t="s">
        <v>18</v>
      </c>
      <c r="KPV41" s="157" t="s">
        <v>1</v>
      </c>
      <c r="KPW41" s="156" t="s">
        <v>29</v>
      </c>
      <c r="KPX41" s="318" t="s">
        <v>247</v>
      </c>
      <c r="KPY41" s="317"/>
      <c r="KPZ41" s="317"/>
      <c r="KQA41" s="317"/>
      <c r="KQB41" s="317"/>
      <c r="KQC41" s="156" t="s">
        <v>18</v>
      </c>
      <c r="KQD41" s="157" t="s">
        <v>1</v>
      </c>
      <c r="KQE41" s="156" t="s">
        <v>29</v>
      </c>
      <c r="KQF41" s="318" t="s">
        <v>247</v>
      </c>
      <c r="KQG41" s="317"/>
      <c r="KQH41" s="317"/>
      <c r="KQI41" s="317"/>
      <c r="KQJ41" s="317"/>
      <c r="KQK41" s="156" t="s">
        <v>18</v>
      </c>
      <c r="KQL41" s="157" t="s">
        <v>1</v>
      </c>
      <c r="KQM41" s="156" t="s">
        <v>29</v>
      </c>
      <c r="KQN41" s="318" t="s">
        <v>247</v>
      </c>
      <c r="KQO41" s="317"/>
      <c r="KQP41" s="317"/>
      <c r="KQQ41" s="317"/>
      <c r="KQR41" s="317"/>
      <c r="KQS41" s="156" t="s">
        <v>18</v>
      </c>
      <c r="KQT41" s="157" t="s">
        <v>1</v>
      </c>
      <c r="KQU41" s="156" t="s">
        <v>29</v>
      </c>
      <c r="KQV41" s="318" t="s">
        <v>247</v>
      </c>
      <c r="KQW41" s="317"/>
      <c r="KQX41" s="317"/>
      <c r="KQY41" s="317"/>
      <c r="KQZ41" s="317"/>
      <c r="KRA41" s="156" t="s">
        <v>18</v>
      </c>
      <c r="KRB41" s="157" t="s">
        <v>1</v>
      </c>
      <c r="KRC41" s="156" t="s">
        <v>29</v>
      </c>
      <c r="KRD41" s="318" t="s">
        <v>247</v>
      </c>
      <c r="KRE41" s="317"/>
      <c r="KRF41" s="317"/>
      <c r="KRG41" s="317"/>
      <c r="KRH41" s="317"/>
      <c r="KRI41" s="156" t="s">
        <v>18</v>
      </c>
      <c r="KRJ41" s="157" t="s">
        <v>1</v>
      </c>
      <c r="KRK41" s="156" t="s">
        <v>29</v>
      </c>
      <c r="KRL41" s="318" t="s">
        <v>247</v>
      </c>
      <c r="KRM41" s="317"/>
      <c r="KRN41" s="317"/>
      <c r="KRO41" s="317"/>
      <c r="KRP41" s="317"/>
      <c r="KRQ41" s="156" t="s">
        <v>18</v>
      </c>
      <c r="KRR41" s="157" t="s">
        <v>1</v>
      </c>
      <c r="KRS41" s="156" t="s">
        <v>29</v>
      </c>
      <c r="KRT41" s="318" t="s">
        <v>247</v>
      </c>
      <c r="KRU41" s="317"/>
      <c r="KRV41" s="317"/>
      <c r="KRW41" s="317"/>
      <c r="KRX41" s="317"/>
      <c r="KRY41" s="156" t="s">
        <v>18</v>
      </c>
      <c r="KRZ41" s="157" t="s">
        <v>1</v>
      </c>
      <c r="KSA41" s="156" t="s">
        <v>29</v>
      </c>
      <c r="KSB41" s="318" t="s">
        <v>247</v>
      </c>
      <c r="KSC41" s="317"/>
      <c r="KSD41" s="317"/>
      <c r="KSE41" s="317"/>
      <c r="KSF41" s="317"/>
      <c r="KSG41" s="156" t="s">
        <v>18</v>
      </c>
      <c r="KSH41" s="157" t="s">
        <v>1</v>
      </c>
      <c r="KSI41" s="156" t="s">
        <v>29</v>
      </c>
      <c r="KSJ41" s="318" t="s">
        <v>247</v>
      </c>
      <c r="KSK41" s="317"/>
      <c r="KSL41" s="317"/>
      <c r="KSM41" s="317"/>
      <c r="KSN41" s="317"/>
      <c r="KSO41" s="156" t="s">
        <v>18</v>
      </c>
      <c r="KSP41" s="157" t="s">
        <v>1</v>
      </c>
      <c r="KSQ41" s="156" t="s">
        <v>29</v>
      </c>
      <c r="KSR41" s="318" t="s">
        <v>247</v>
      </c>
      <c r="KSS41" s="317"/>
      <c r="KST41" s="317"/>
      <c r="KSU41" s="317"/>
      <c r="KSV41" s="317"/>
      <c r="KSW41" s="156" t="s">
        <v>18</v>
      </c>
      <c r="KSX41" s="157" t="s">
        <v>1</v>
      </c>
      <c r="KSY41" s="156" t="s">
        <v>29</v>
      </c>
      <c r="KSZ41" s="318" t="s">
        <v>247</v>
      </c>
      <c r="KTA41" s="317"/>
      <c r="KTB41" s="317"/>
      <c r="KTC41" s="317"/>
      <c r="KTD41" s="317"/>
      <c r="KTE41" s="156" t="s">
        <v>18</v>
      </c>
      <c r="KTF41" s="157" t="s">
        <v>1</v>
      </c>
      <c r="KTG41" s="156" t="s">
        <v>29</v>
      </c>
      <c r="KTH41" s="318" t="s">
        <v>247</v>
      </c>
      <c r="KTI41" s="317"/>
      <c r="KTJ41" s="317"/>
      <c r="KTK41" s="317"/>
      <c r="KTL41" s="317"/>
      <c r="KTM41" s="156" t="s">
        <v>18</v>
      </c>
      <c r="KTN41" s="157" t="s">
        <v>1</v>
      </c>
      <c r="KTO41" s="156" t="s">
        <v>29</v>
      </c>
      <c r="KTP41" s="318" t="s">
        <v>247</v>
      </c>
      <c r="KTQ41" s="317"/>
      <c r="KTR41" s="317"/>
      <c r="KTS41" s="317"/>
      <c r="KTT41" s="317"/>
      <c r="KTU41" s="156" t="s">
        <v>18</v>
      </c>
      <c r="KTV41" s="157" t="s">
        <v>1</v>
      </c>
      <c r="KTW41" s="156" t="s">
        <v>29</v>
      </c>
      <c r="KTX41" s="318" t="s">
        <v>247</v>
      </c>
      <c r="KTY41" s="317"/>
      <c r="KTZ41" s="317"/>
      <c r="KUA41" s="317"/>
      <c r="KUB41" s="317"/>
      <c r="KUC41" s="156" t="s">
        <v>18</v>
      </c>
      <c r="KUD41" s="157" t="s">
        <v>1</v>
      </c>
      <c r="KUE41" s="156" t="s">
        <v>29</v>
      </c>
      <c r="KUF41" s="318" t="s">
        <v>247</v>
      </c>
      <c r="KUG41" s="317"/>
      <c r="KUH41" s="317"/>
      <c r="KUI41" s="317"/>
      <c r="KUJ41" s="317"/>
      <c r="KUK41" s="156" t="s">
        <v>18</v>
      </c>
      <c r="KUL41" s="157" t="s">
        <v>1</v>
      </c>
      <c r="KUM41" s="156" t="s">
        <v>29</v>
      </c>
      <c r="KUN41" s="318" t="s">
        <v>247</v>
      </c>
      <c r="KUO41" s="317"/>
      <c r="KUP41" s="317"/>
      <c r="KUQ41" s="317"/>
      <c r="KUR41" s="317"/>
      <c r="KUS41" s="156" t="s">
        <v>18</v>
      </c>
      <c r="KUT41" s="157" t="s">
        <v>1</v>
      </c>
      <c r="KUU41" s="156" t="s">
        <v>29</v>
      </c>
      <c r="KUV41" s="318" t="s">
        <v>247</v>
      </c>
      <c r="KUW41" s="317"/>
      <c r="KUX41" s="317"/>
      <c r="KUY41" s="317"/>
      <c r="KUZ41" s="317"/>
      <c r="KVA41" s="156" t="s">
        <v>18</v>
      </c>
      <c r="KVB41" s="157" t="s">
        <v>1</v>
      </c>
      <c r="KVC41" s="156" t="s">
        <v>29</v>
      </c>
      <c r="KVD41" s="318" t="s">
        <v>247</v>
      </c>
      <c r="KVE41" s="317"/>
      <c r="KVF41" s="317"/>
      <c r="KVG41" s="317"/>
      <c r="KVH41" s="317"/>
      <c r="KVI41" s="156" t="s">
        <v>18</v>
      </c>
      <c r="KVJ41" s="157" t="s">
        <v>1</v>
      </c>
      <c r="KVK41" s="156" t="s">
        <v>29</v>
      </c>
      <c r="KVL41" s="318" t="s">
        <v>247</v>
      </c>
      <c r="KVM41" s="317"/>
      <c r="KVN41" s="317"/>
      <c r="KVO41" s="317"/>
      <c r="KVP41" s="317"/>
      <c r="KVQ41" s="156" t="s">
        <v>18</v>
      </c>
      <c r="KVR41" s="157" t="s">
        <v>1</v>
      </c>
      <c r="KVS41" s="156" t="s">
        <v>29</v>
      </c>
      <c r="KVT41" s="318" t="s">
        <v>247</v>
      </c>
      <c r="KVU41" s="317"/>
      <c r="KVV41" s="317"/>
      <c r="KVW41" s="317"/>
      <c r="KVX41" s="317"/>
      <c r="KVY41" s="156" t="s">
        <v>18</v>
      </c>
      <c r="KVZ41" s="157" t="s">
        <v>1</v>
      </c>
      <c r="KWA41" s="156" t="s">
        <v>29</v>
      </c>
      <c r="KWB41" s="318" t="s">
        <v>247</v>
      </c>
      <c r="KWC41" s="317"/>
      <c r="KWD41" s="317"/>
      <c r="KWE41" s="317"/>
      <c r="KWF41" s="317"/>
      <c r="KWG41" s="156" t="s">
        <v>18</v>
      </c>
      <c r="KWH41" s="157" t="s">
        <v>1</v>
      </c>
      <c r="KWI41" s="156" t="s">
        <v>29</v>
      </c>
      <c r="KWJ41" s="318" t="s">
        <v>247</v>
      </c>
      <c r="KWK41" s="317"/>
      <c r="KWL41" s="317"/>
      <c r="KWM41" s="317"/>
      <c r="KWN41" s="317"/>
      <c r="KWO41" s="156" t="s">
        <v>18</v>
      </c>
      <c r="KWP41" s="157" t="s">
        <v>1</v>
      </c>
      <c r="KWQ41" s="156" t="s">
        <v>29</v>
      </c>
      <c r="KWR41" s="318" t="s">
        <v>247</v>
      </c>
      <c r="KWS41" s="317"/>
      <c r="KWT41" s="317"/>
      <c r="KWU41" s="317"/>
      <c r="KWV41" s="317"/>
      <c r="KWW41" s="156" t="s">
        <v>18</v>
      </c>
      <c r="KWX41" s="157" t="s">
        <v>1</v>
      </c>
      <c r="KWY41" s="156" t="s">
        <v>29</v>
      </c>
      <c r="KWZ41" s="318" t="s">
        <v>247</v>
      </c>
      <c r="KXA41" s="317"/>
      <c r="KXB41" s="317"/>
      <c r="KXC41" s="317"/>
      <c r="KXD41" s="317"/>
      <c r="KXE41" s="156" t="s">
        <v>18</v>
      </c>
      <c r="KXF41" s="157" t="s">
        <v>1</v>
      </c>
      <c r="KXG41" s="156" t="s">
        <v>29</v>
      </c>
      <c r="KXH41" s="318" t="s">
        <v>247</v>
      </c>
      <c r="KXI41" s="317"/>
      <c r="KXJ41" s="317"/>
      <c r="KXK41" s="317"/>
      <c r="KXL41" s="317"/>
      <c r="KXM41" s="156" t="s">
        <v>18</v>
      </c>
      <c r="KXN41" s="157" t="s">
        <v>1</v>
      </c>
      <c r="KXO41" s="156" t="s">
        <v>29</v>
      </c>
      <c r="KXP41" s="318" t="s">
        <v>247</v>
      </c>
      <c r="KXQ41" s="317"/>
      <c r="KXR41" s="317"/>
      <c r="KXS41" s="317"/>
      <c r="KXT41" s="317"/>
      <c r="KXU41" s="156" t="s">
        <v>18</v>
      </c>
      <c r="KXV41" s="157" t="s">
        <v>1</v>
      </c>
      <c r="KXW41" s="156" t="s">
        <v>29</v>
      </c>
      <c r="KXX41" s="318" t="s">
        <v>247</v>
      </c>
      <c r="KXY41" s="317"/>
      <c r="KXZ41" s="317"/>
      <c r="KYA41" s="317"/>
      <c r="KYB41" s="317"/>
      <c r="KYC41" s="156" t="s">
        <v>18</v>
      </c>
      <c r="KYD41" s="157" t="s">
        <v>1</v>
      </c>
      <c r="KYE41" s="156" t="s">
        <v>29</v>
      </c>
      <c r="KYF41" s="318" t="s">
        <v>247</v>
      </c>
      <c r="KYG41" s="317"/>
      <c r="KYH41" s="317"/>
      <c r="KYI41" s="317"/>
      <c r="KYJ41" s="317"/>
      <c r="KYK41" s="156" t="s">
        <v>18</v>
      </c>
      <c r="KYL41" s="157" t="s">
        <v>1</v>
      </c>
      <c r="KYM41" s="156" t="s">
        <v>29</v>
      </c>
      <c r="KYN41" s="318" t="s">
        <v>247</v>
      </c>
      <c r="KYO41" s="317"/>
      <c r="KYP41" s="317"/>
      <c r="KYQ41" s="317"/>
      <c r="KYR41" s="317"/>
      <c r="KYS41" s="156" t="s">
        <v>18</v>
      </c>
      <c r="KYT41" s="157" t="s">
        <v>1</v>
      </c>
      <c r="KYU41" s="156" t="s">
        <v>29</v>
      </c>
      <c r="KYV41" s="318" t="s">
        <v>247</v>
      </c>
      <c r="KYW41" s="317"/>
      <c r="KYX41" s="317"/>
      <c r="KYY41" s="317"/>
      <c r="KYZ41" s="317"/>
      <c r="KZA41" s="156" t="s">
        <v>18</v>
      </c>
      <c r="KZB41" s="157" t="s">
        <v>1</v>
      </c>
      <c r="KZC41" s="156" t="s">
        <v>29</v>
      </c>
      <c r="KZD41" s="318" t="s">
        <v>247</v>
      </c>
      <c r="KZE41" s="317"/>
      <c r="KZF41" s="317"/>
      <c r="KZG41" s="317"/>
      <c r="KZH41" s="317"/>
      <c r="KZI41" s="156" t="s">
        <v>18</v>
      </c>
      <c r="KZJ41" s="157" t="s">
        <v>1</v>
      </c>
      <c r="KZK41" s="156" t="s">
        <v>29</v>
      </c>
      <c r="KZL41" s="318" t="s">
        <v>247</v>
      </c>
      <c r="KZM41" s="317"/>
      <c r="KZN41" s="317"/>
      <c r="KZO41" s="317"/>
      <c r="KZP41" s="317"/>
      <c r="KZQ41" s="156" t="s">
        <v>18</v>
      </c>
      <c r="KZR41" s="157" t="s">
        <v>1</v>
      </c>
      <c r="KZS41" s="156" t="s">
        <v>29</v>
      </c>
      <c r="KZT41" s="318" t="s">
        <v>247</v>
      </c>
      <c r="KZU41" s="317"/>
      <c r="KZV41" s="317"/>
      <c r="KZW41" s="317"/>
      <c r="KZX41" s="317"/>
      <c r="KZY41" s="156" t="s">
        <v>18</v>
      </c>
      <c r="KZZ41" s="157" t="s">
        <v>1</v>
      </c>
      <c r="LAA41" s="156" t="s">
        <v>29</v>
      </c>
      <c r="LAB41" s="318" t="s">
        <v>247</v>
      </c>
      <c r="LAC41" s="317"/>
      <c r="LAD41" s="317"/>
      <c r="LAE41" s="317"/>
      <c r="LAF41" s="317"/>
      <c r="LAG41" s="156" t="s">
        <v>18</v>
      </c>
      <c r="LAH41" s="157" t="s">
        <v>1</v>
      </c>
      <c r="LAI41" s="156" t="s">
        <v>29</v>
      </c>
      <c r="LAJ41" s="318" t="s">
        <v>247</v>
      </c>
      <c r="LAK41" s="317"/>
      <c r="LAL41" s="317"/>
      <c r="LAM41" s="317"/>
      <c r="LAN41" s="317"/>
      <c r="LAO41" s="156" t="s">
        <v>18</v>
      </c>
      <c r="LAP41" s="157" t="s">
        <v>1</v>
      </c>
      <c r="LAQ41" s="156" t="s">
        <v>29</v>
      </c>
      <c r="LAR41" s="318" t="s">
        <v>247</v>
      </c>
      <c r="LAS41" s="317"/>
      <c r="LAT41" s="317"/>
      <c r="LAU41" s="317"/>
      <c r="LAV41" s="317"/>
      <c r="LAW41" s="156" t="s">
        <v>18</v>
      </c>
      <c r="LAX41" s="157" t="s">
        <v>1</v>
      </c>
      <c r="LAY41" s="156" t="s">
        <v>29</v>
      </c>
      <c r="LAZ41" s="318" t="s">
        <v>247</v>
      </c>
      <c r="LBA41" s="317"/>
      <c r="LBB41" s="317"/>
      <c r="LBC41" s="317"/>
      <c r="LBD41" s="317"/>
      <c r="LBE41" s="156" t="s">
        <v>18</v>
      </c>
      <c r="LBF41" s="157" t="s">
        <v>1</v>
      </c>
      <c r="LBG41" s="156" t="s">
        <v>29</v>
      </c>
      <c r="LBH41" s="318" t="s">
        <v>247</v>
      </c>
      <c r="LBI41" s="317"/>
      <c r="LBJ41" s="317"/>
      <c r="LBK41" s="317"/>
      <c r="LBL41" s="317"/>
      <c r="LBM41" s="156" t="s">
        <v>18</v>
      </c>
      <c r="LBN41" s="157" t="s">
        <v>1</v>
      </c>
      <c r="LBO41" s="156" t="s">
        <v>29</v>
      </c>
      <c r="LBP41" s="318" t="s">
        <v>247</v>
      </c>
      <c r="LBQ41" s="317"/>
      <c r="LBR41" s="317"/>
      <c r="LBS41" s="317"/>
      <c r="LBT41" s="317"/>
      <c r="LBU41" s="156" t="s">
        <v>18</v>
      </c>
      <c r="LBV41" s="157" t="s">
        <v>1</v>
      </c>
      <c r="LBW41" s="156" t="s">
        <v>29</v>
      </c>
      <c r="LBX41" s="318" t="s">
        <v>247</v>
      </c>
      <c r="LBY41" s="317"/>
      <c r="LBZ41" s="317"/>
      <c r="LCA41" s="317"/>
      <c r="LCB41" s="317"/>
      <c r="LCC41" s="156" t="s">
        <v>18</v>
      </c>
      <c r="LCD41" s="157" t="s">
        <v>1</v>
      </c>
      <c r="LCE41" s="156" t="s">
        <v>29</v>
      </c>
      <c r="LCF41" s="318" t="s">
        <v>247</v>
      </c>
      <c r="LCG41" s="317"/>
      <c r="LCH41" s="317"/>
      <c r="LCI41" s="317"/>
      <c r="LCJ41" s="317"/>
      <c r="LCK41" s="156" t="s">
        <v>18</v>
      </c>
      <c r="LCL41" s="157" t="s">
        <v>1</v>
      </c>
      <c r="LCM41" s="156" t="s">
        <v>29</v>
      </c>
      <c r="LCN41" s="318" t="s">
        <v>247</v>
      </c>
      <c r="LCO41" s="317"/>
      <c r="LCP41" s="317"/>
      <c r="LCQ41" s="317"/>
      <c r="LCR41" s="317"/>
      <c r="LCS41" s="156" t="s">
        <v>18</v>
      </c>
      <c r="LCT41" s="157" t="s">
        <v>1</v>
      </c>
      <c r="LCU41" s="156" t="s">
        <v>29</v>
      </c>
      <c r="LCV41" s="318" t="s">
        <v>247</v>
      </c>
      <c r="LCW41" s="317"/>
      <c r="LCX41" s="317"/>
      <c r="LCY41" s="317"/>
      <c r="LCZ41" s="317"/>
      <c r="LDA41" s="156" t="s">
        <v>18</v>
      </c>
      <c r="LDB41" s="157" t="s">
        <v>1</v>
      </c>
      <c r="LDC41" s="156" t="s">
        <v>29</v>
      </c>
      <c r="LDD41" s="318" t="s">
        <v>247</v>
      </c>
      <c r="LDE41" s="317"/>
      <c r="LDF41" s="317"/>
      <c r="LDG41" s="317"/>
      <c r="LDH41" s="317"/>
      <c r="LDI41" s="156" t="s">
        <v>18</v>
      </c>
      <c r="LDJ41" s="157" t="s">
        <v>1</v>
      </c>
      <c r="LDK41" s="156" t="s">
        <v>29</v>
      </c>
      <c r="LDL41" s="318" t="s">
        <v>247</v>
      </c>
      <c r="LDM41" s="317"/>
      <c r="LDN41" s="317"/>
      <c r="LDO41" s="317"/>
      <c r="LDP41" s="317"/>
      <c r="LDQ41" s="156" t="s">
        <v>18</v>
      </c>
      <c r="LDR41" s="157" t="s">
        <v>1</v>
      </c>
      <c r="LDS41" s="156" t="s">
        <v>29</v>
      </c>
      <c r="LDT41" s="318" t="s">
        <v>247</v>
      </c>
      <c r="LDU41" s="317"/>
      <c r="LDV41" s="317"/>
      <c r="LDW41" s="317"/>
      <c r="LDX41" s="317"/>
      <c r="LDY41" s="156" t="s">
        <v>18</v>
      </c>
      <c r="LDZ41" s="157" t="s">
        <v>1</v>
      </c>
      <c r="LEA41" s="156" t="s">
        <v>29</v>
      </c>
      <c r="LEB41" s="318" t="s">
        <v>247</v>
      </c>
      <c r="LEC41" s="317"/>
      <c r="LED41" s="317"/>
      <c r="LEE41" s="317"/>
      <c r="LEF41" s="317"/>
      <c r="LEG41" s="156" t="s">
        <v>18</v>
      </c>
      <c r="LEH41" s="157" t="s">
        <v>1</v>
      </c>
      <c r="LEI41" s="156" t="s">
        <v>29</v>
      </c>
      <c r="LEJ41" s="318" t="s">
        <v>247</v>
      </c>
      <c r="LEK41" s="317"/>
      <c r="LEL41" s="317"/>
      <c r="LEM41" s="317"/>
      <c r="LEN41" s="317"/>
      <c r="LEO41" s="156" t="s">
        <v>18</v>
      </c>
      <c r="LEP41" s="157" t="s">
        <v>1</v>
      </c>
      <c r="LEQ41" s="156" t="s">
        <v>29</v>
      </c>
      <c r="LER41" s="318" t="s">
        <v>247</v>
      </c>
      <c r="LES41" s="317"/>
      <c r="LET41" s="317"/>
      <c r="LEU41" s="317"/>
      <c r="LEV41" s="317"/>
      <c r="LEW41" s="156" t="s">
        <v>18</v>
      </c>
      <c r="LEX41" s="157" t="s">
        <v>1</v>
      </c>
      <c r="LEY41" s="156" t="s">
        <v>29</v>
      </c>
      <c r="LEZ41" s="318" t="s">
        <v>247</v>
      </c>
      <c r="LFA41" s="317"/>
      <c r="LFB41" s="317"/>
      <c r="LFC41" s="317"/>
      <c r="LFD41" s="317"/>
      <c r="LFE41" s="156" t="s">
        <v>18</v>
      </c>
      <c r="LFF41" s="157" t="s">
        <v>1</v>
      </c>
      <c r="LFG41" s="156" t="s">
        <v>29</v>
      </c>
      <c r="LFH41" s="318" t="s">
        <v>247</v>
      </c>
      <c r="LFI41" s="317"/>
      <c r="LFJ41" s="317"/>
      <c r="LFK41" s="317"/>
      <c r="LFL41" s="317"/>
      <c r="LFM41" s="156" t="s">
        <v>18</v>
      </c>
      <c r="LFN41" s="157" t="s">
        <v>1</v>
      </c>
      <c r="LFO41" s="156" t="s">
        <v>29</v>
      </c>
      <c r="LFP41" s="318" t="s">
        <v>247</v>
      </c>
      <c r="LFQ41" s="317"/>
      <c r="LFR41" s="317"/>
      <c r="LFS41" s="317"/>
      <c r="LFT41" s="317"/>
      <c r="LFU41" s="156" t="s">
        <v>18</v>
      </c>
      <c r="LFV41" s="157" t="s">
        <v>1</v>
      </c>
      <c r="LFW41" s="156" t="s">
        <v>29</v>
      </c>
      <c r="LFX41" s="318" t="s">
        <v>247</v>
      </c>
      <c r="LFY41" s="317"/>
      <c r="LFZ41" s="317"/>
      <c r="LGA41" s="317"/>
      <c r="LGB41" s="317"/>
      <c r="LGC41" s="156" t="s">
        <v>18</v>
      </c>
      <c r="LGD41" s="157" t="s">
        <v>1</v>
      </c>
      <c r="LGE41" s="156" t="s">
        <v>29</v>
      </c>
      <c r="LGF41" s="318" t="s">
        <v>247</v>
      </c>
      <c r="LGG41" s="317"/>
      <c r="LGH41" s="317"/>
      <c r="LGI41" s="317"/>
      <c r="LGJ41" s="317"/>
      <c r="LGK41" s="156" t="s">
        <v>18</v>
      </c>
      <c r="LGL41" s="157" t="s">
        <v>1</v>
      </c>
      <c r="LGM41" s="156" t="s">
        <v>29</v>
      </c>
      <c r="LGN41" s="318" t="s">
        <v>247</v>
      </c>
      <c r="LGO41" s="317"/>
      <c r="LGP41" s="317"/>
      <c r="LGQ41" s="317"/>
      <c r="LGR41" s="317"/>
      <c r="LGS41" s="156" t="s">
        <v>18</v>
      </c>
      <c r="LGT41" s="157" t="s">
        <v>1</v>
      </c>
      <c r="LGU41" s="156" t="s">
        <v>29</v>
      </c>
      <c r="LGV41" s="318" t="s">
        <v>247</v>
      </c>
      <c r="LGW41" s="317"/>
      <c r="LGX41" s="317"/>
      <c r="LGY41" s="317"/>
      <c r="LGZ41" s="317"/>
      <c r="LHA41" s="156" t="s">
        <v>18</v>
      </c>
      <c r="LHB41" s="157" t="s">
        <v>1</v>
      </c>
      <c r="LHC41" s="156" t="s">
        <v>29</v>
      </c>
      <c r="LHD41" s="318" t="s">
        <v>247</v>
      </c>
      <c r="LHE41" s="317"/>
      <c r="LHF41" s="317"/>
      <c r="LHG41" s="317"/>
      <c r="LHH41" s="317"/>
      <c r="LHI41" s="156" t="s">
        <v>18</v>
      </c>
      <c r="LHJ41" s="157" t="s">
        <v>1</v>
      </c>
      <c r="LHK41" s="156" t="s">
        <v>29</v>
      </c>
      <c r="LHL41" s="318" t="s">
        <v>247</v>
      </c>
      <c r="LHM41" s="317"/>
      <c r="LHN41" s="317"/>
      <c r="LHO41" s="317"/>
      <c r="LHP41" s="317"/>
      <c r="LHQ41" s="156" t="s">
        <v>18</v>
      </c>
      <c r="LHR41" s="157" t="s">
        <v>1</v>
      </c>
      <c r="LHS41" s="156" t="s">
        <v>29</v>
      </c>
      <c r="LHT41" s="318" t="s">
        <v>247</v>
      </c>
      <c r="LHU41" s="317"/>
      <c r="LHV41" s="317"/>
      <c r="LHW41" s="317"/>
      <c r="LHX41" s="317"/>
      <c r="LHY41" s="156" t="s">
        <v>18</v>
      </c>
      <c r="LHZ41" s="157" t="s">
        <v>1</v>
      </c>
      <c r="LIA41" s="156" t="s">
        <v>29</v>
      </c>
      <c r="LIB41" s="318" t="s">
        <v>247</v>
      </c>
      <c r="LIC41" s="317"/>
      <c r="LID41" s="317"/>
      <c r="LIE41" s="317"/>
      <c r="LIF41" s="317"/>
      <c r="LIG41" s="156" t="s">
        <v>18</v>
      </c>
      <c r="LIH41" s="157" t="s">
        <v>1</v>
      </c>
      <c r="LII41" s="156" t="s">
        <v>29</v>
      </c>
      <c r="LIJ41" s="318" t="s">
        <v>247</v>
      </c>
      <c r="LIK41" s="317"/>
      <c r="LIL41" s="317"/>
      <c r="LIM41" s="317"/>
      <c r="LIN41" s="317"/>
      <c r="LIO41" s="156" t="s">
        <v>18</v>
      </c>
      <c r="LIP41" s="157" t="s">
        <v>1</v>
      </c>
      <c r="LIQ41" s="156" t="s">
        <v>29</v>
      </c>
      <c r="LIR41" s="318" t="s">
        <v>247</v>
      </c>
      <c r="LIS41" s="317"/>
      <c r="LIT41" s="317"/>
      <c r="LIU41" s="317"/>
      <c r="LIV41" s="317"/>
      <c r="LIW41" s="156" t="s">
        <v>18</v>
      </c>
      <c r="LIX41" s="157" t="s">
        <v>1</v>
      </c>
      <c r="LIY41" s="156" t="s">
        <v>29</v>
      </c>
      <c r="LIZ41" s="318" t="s">
        <v>247</v>
      </c>
      <c r="LJA41" s="317"/>
      <c r="LJB41" s="317"/>
      <c r="LJC41" s="317"/>
      <c r="LJD41" s="317"/>
      <c r="LJE41" s="156" t="s">
        <v>18</v>
      </c>
      <c r="LJF41" s="157" t="s">
        <v>1</v>
      </c>
      <c r="LJG41" s="156" t="s">
        <v>29</v>
      </c>
      <c r="LJH41" s="318" t="s">
        <v>247</v>
      </c>
      <c r="LJI41" s="317"/>
      <c r="LJJ41" s="317"/>
      <c r="LJK41" s="317"/>
      <c r="LJL41" s="317"/>
      <c r="LJM41" s="156" t="s">
        <v>18</v>
      </c>
      <c r="LJN41" s="157" t="s">
        <v>1</v>
      </c>
      <c r="LJO41" s="156" t="s">
        <v>29</v>
      </c>
      <c r="LJP41" s="318" t="s">
        <v>247</v>
      </c>
      <c r="LJQ41" s="317"/>
      <c r="LJR41" s="317"/>
      <c r="LJS41" s="317"/>
      <c r="LJT41" s="317"/>
      <c r="LJU41" s="156" t="s">
        <v>18</v>
      </c>
      <c r="LJV41" s="157" t="s">
        <v>1</v>
      </c>
      <c r="LJW41" s="156" t="s">
        <v>29</v>
      </c>
      <c r="LJX41" s="318" t="s">
        <v>247</v>
      </c>
      <c r="LJY41" s="317"/>
      <c r="LJZ41" s="317"/>
      <c r="LKA41" s="317"/>
      <c r="LKB41" s="317"/>
      <c r="LKC41" s="156" t="s">
        <v>18</v>
      </c>
      <c r="LKD41" s="157" t="s">
        <v>1</v>
      </c>
      <c r="LKE41" s="156" t="s">
        <v>29</v>
      </c>
      <c r="LKF41" s="318" t="s">
        <v>247</v>
      </c>
      <c r="LKG41" s="317"/>
      <c r="LKH41" s="317"/>
      <c r="LKI41" s="317"/>
      <c r="LKJ41" s="317"/>
      <c r="LKK41" s="156" t="s">
        <v>18</v>
      </c>
      <c r="LKL41" s="157" t="s">
        <v>1</v>
      </c>
      <c r="LKM41" s="156" t="s">
        <v>29</v>
      </c>
      <c r="LKN41" s="318" t="s">
        <v>247</v>
      </c>
      <c r="LKO41" s="317"/>
      <c r="LKP41" s="317"/>
      <c r="LKQ41" s="317"/>
      <c r="LKR41" s="317"/>
      <c r="LKS41" s="156" t="s">
        <v>18</v>
      </c>
      <c r="LKT41" s="157" t="s">
        <v>1</v>
      </c>
      <c r="LKU41" s="156" t="s">
        <v>29</v>
      </c>
      <c r="LKV41" s="318" t="s">
        <v>247</v>
      </c>
      <c r="LKW41" s="317"/>
      <c r="LKX41" s="317"/>
      <c r="LKY41" s="317"/>
      <c r="LKZ41" s="317"/>
      <c r="LLA41" s="156" t="s">
        <v>18</v>
      </c>
      <c r="LLB41" s="157" t="s">
        <v>1</v>
      </c>
      <c r="LLC41" s="156" t="s">
        <v>29</v>
      </c>
      <c r="LLD41" s="318" t="s">
        <v>247</v>
      </c>
      <c r="LLE41" s="317"/>
      <c r="LLF41" s="317"/>
      <c r="LLG41" s="317"/>
      <c r="LLH41" s="317"/>
      <c r="LLI41" s="156" t="s">
        <v>18</v>
      </c>
      <c r="LLJ41" s="157" t="s">
        <v>1</v>
      </c>
      <c r="LLK41" s="156" t="s">
        <v>29</v>
      </c>
      <c r="LLL41" s="318" t="s">
        <v>247</v>
      </c>
      <c r="LLM41" s="317"/>
      <c r="LLN41" s="317"/>
      <c r="LLO41" s="317"/>
      <c r="LLP41" s="317"/>
      <c r="LLQ41" s="156" t="s">
        <v>18</v>
      </c>
      <c r="LLR41" s="157" t="s">
        <v>1</v>
      </c>
      <c r="LLS41" s="156" t="s">
        <v>29</v>
      </c>
      <c r="LLT41" s="318" t="s">
        <v>247</v>
      </c>
      <c r="LLU41" s="317"/>
      <c r="LLV41" s="317"/>
      <c r="LLW41" s="317"/>
      <c r="LLX41" s="317"/>
      <c r="LLY41" s="156" t="s">
        <v>18</v>
      </c>
      <c r="LLZ41" s="157" t="s">
        <v>1</v>
      </c>
      <c r="LMA41" s="156" t="s">
        <v>29</v>
      </c>
      <c r="LMB41" s="318" t="s">
        <v>247</v>
      </c>
      <c r="LMC41" s="317"/>
      <c r="LMD41" s="317"/>
      <c r="LME41" s="317"/>
      <c r="LMF41" s="317"/>
      <c r="LMG41" s="156" t="s">
        <v>18</v>
      </c>
      <c r="LMH41" s="157" t="s">
        <v>1</v>
      </c>
      <c r="LMI41" s="156" t="s">
        <v>29</v>
      </c>
      <c r="LMJ41" s="318" t="s">
        <v>247</v>
      </c>
      <c r="LMK41" s="317"/>
      <c r="LML41" s="317"/>
      <c r="LMM41" s="317"/>
      <c r="LMN41" s="317"/>
      <c r="LMO41" s="156" t="s">
        <v>18</v>
      </c>
      <c r="LMP41" s="157" t="s">
        <v>1</v>
      </c>
      <c r="LMQ41" s="156" t="s">
        <v>29</v>
      </c>
      <c r="LMR41" s="318" t="s">
        <v>247</v>
      </c>
      <c r="LMS41" s="317"/>
      <c r="LMT41" s="317"/>
      <c r="LMU41" s="317"/>
      <c r="LMV41" s="317"/>
      <c r="LMW41" s="156" t="s">
        <v>18</v>
      </c>
      <c r="LMX41" s="157" t="s">
        <v>1</v>
      </c>
      <c r="LMY41" s="156" t="s">
        <v>29</v>
      </c>
      <c r="LMZ41" s="318" t="s">
        <v>247</v>
      </c>
      <c r="LNA41" s="317"/>
      <c r="LNB41" s="317"/>
      <c r="LNC41" s="317"/>
      <c r="LND41" s="317"/>
      <c r="LNE41" s="156" t="s">
        <v>18</v>
      </c>
      <c r="LNF41" s="157" t="s">
        <v>1</v>
      </c>
      <c r="LNG41" s="156" t="s">
        <v>29</v>
      </c>
      <c r="LNH41" s="318" t="s">
        <v>247</v>
      </c>
      <c r="LNI41" s="317"/>
      <c r="LNJ41" s="317"/>
      <c r="LNK41" s="317"/>
      <c r="LNL41" s="317"/>
      <c r="LNM41" s="156" t="s">
        <v>18</v>
      </c>
      <c r="LNN41" s="157" t="s">
        <v>1</v>
      </c>
      <c r="LNO41" s="156" t="s">
        <v>29</v>
      </c>
      <c r="LNP41" s="318" t="s">
        <v>247</v>
      </c>
      <c r="LNQ41" s="317"/>
      <c r="LNR41" s="317"/>
      <c r="LNS41" s="317"/>
      <c r="LNT41" s="317"/>
      <c r="LNU41" s="156" t="s">
        <v>18</v>
      </c>
      <c r="LNV41" s="157" t="s">
        <v>1</v>
      </c>
      <c r="LNW41" s="156" t="s">
        <v>29</v>
      </c>
      <c r="LNX41" s="318" t="s">
        <v>247</v>
      </c>
      <c r="LNY41" s="317"/>
      <c r="LNZ41" s="317"/>
      <c r="LOA41" s="317"/>
      <c r="LOB41" s="317"/>
      <c r="LOC41" s="156" t="s">
        <v>18</v>
      </c>
      <c r="LOD41" s="157" t="s">
        <v>1</v>
      </c>
      <c r="LOE41" s="156" t="s">
        <v>29</v>
      </c>
      <c r="LOF41" s="318" t="s">
        <v>247</v>
      </c>
      <c r="LOG41" s="317"/>
      <c r="LOH41" s="317"/>
      <c r="LOI41" s="317"/>
      <c r="LOJ41" s="317"/>
      <c r="LOK41" s="156" t="s">
        <v>18</v>
      </c>
      <c r="LOL41" s="157" t="s">
        <v>1</v>
      </c>
      <c r="LOM41" s="156" t="s">
        <v>29</v>
      </c>
      <c r="LON41" s="318" t="s">
        <v>247</v>
      </c>
      <c r="LOO41" s="317"/>
      <c r="LOP41" s="317"/>
      <c r="LOQ41" s="317"/>
      <c r="LOR41" s="317"/>
      <c r="LOS41" s="156" t="s">
        <v>18</v>
      </c>
      <c r="LOT41" s="157" t="s">
        <v>1</v>
      </c>
      <c r="LOU41" s="156" t="s">
        <v>29</v>
      </c>
      <c r="LOV41" s="318" t="s">
        <v>247</v>
      </c>
      <c r="LOW41" s="317"/>
      <c r="LOX41" s="317"/>
      <c r="LOY41" s="317"/>
      <c r="LOZ41" s="317"/>
      <c r="LPA41" s="156" t="s">
        <v>18</v>
      </c>
      <c r="LPB41" s="157" t="s">
        <v>1</v>
      </c>
      <c r="LPC41" s="156" t="s">
        <v>29</v>
      </c>
      <c r="LPD41" s="318" t="s">
        <v>247</v>
      </c>
      <c r="LPE41" s="317"/>
      <c r="LPF41" s="317"/>
      <c r="LPG41" s="317"/>
      <c r="LPH41" s="317"/>
      <c r="LPI41" s="156" t="s">
        <v>18</v>
      </c>
      <c r="LPJ41" s="157" t="s">
        <v>1</v>
      </c>
      <c r="LPK41" s="156" t="s">
        <v>29</v>
      </c>
      <c r="LPL41" s="318" t="s">
        <v>247</v>
      </c>
      <c r="LPM41" s="317"/>
      <c r="LPN41" s="317"/>
      <c r="LPO41" s="317"/>
      <c r="LPP41" s="317"/>
      <c r="LPQ41" s="156" t="s">
        <v>18</v>
      </c>
      <c r="LPR41" s="157" t="s">
        <v>1</v>
      </c>
      <c r="LPS41" s="156" t="s">
        <v>29</v>
      </c>
      <c r="LPT41" s="318" t="s">
        <v>247</v>
      </c>
      <c r="LPU41" s="317"/>
      <c r="LPV41" s="317"/>
      <c r="LPW41" s="317"/>
      <c r="LPX41" s="317"/>
      <c r="LPY41" s="156" t="s">
        <v>18</v>
      </c>
      <c r="LPZ41" s="157" t="s">
        <v>1</v>
      </c>
      <c r="LQA41" s="156" t="s">
        <v>29</v>
      </c>
      <c r="LQB41" s="318" t="s">
        <v>247</v>
      </c>
      <c r="LQC41" s="317"/>
      <c r="LQD41" s="317"/>
      <c r="LQE41" s="317"/>
      <c r="LQF41" s="317"/>
      <c r="LQG41" s="156" t="s">
        <v>18</v>
      </c>
      <c r="LQH41" s="157" t="s">
        <v>1</v>
      </c>
      <c r="LQI41" s="156" t="s">
        <v>29</v>
      </c>
      <c r="LQJ41" s="318" t="s">
        <v>247</v>
      </c>
      <c r="LQK41" s="317"/>
      <c r="LQL41" s="317"/>
      <c r="LQM41" s="317"/>
      <c r="LQN41" s="317"/>
      <c r="LQO41" s="156" t="s">
        <v>18</v>
      </c>
      <c r="LQP41" s="157" t="s">
        <v>1</v>
      </c>
      <c r="LQQ41" s="156" t="s">
        <v>29</v>
      </c>
      <c r="LQR41" s="318" t="s">
        <v>247</v>
      </c>
      <c r="LQS41" s="317"/>
      <c r="LQT41" s="317"/>
      <c r="LQU41" s="317"/>
      <c r="LQV41" s="317"/>
      <c r="LQW41" s="156" t="s">
        <v>18</v>
      </c>
      <c r="LQX41" s="157" t="s">
        <v>1</v>
      </c>
      <c r="LQY41" s="156" t="s">
        <v>29</v>
      </c>
      <c r="LQZ41" s="318" t="s">
        <v>247</v>
      </c>
      <c r="LRA41" s="317"/>
      <c r="LRB41" s="317"/>
      <c r="LRC41" s="317"/>
      <c r="LRD41" s="317"/>
      <c r="LRE41" s="156" t="s">
        <v>18</v>
      </c>
      <c r="LRF41" s="157" t="s">
        <v>1</v>
      </c>
      <c r="LRG41" s="156" t="s">
        <v>29</v>
      </c>
      <c r="LRH41" s="318" t="s">
        <v>247</v>
      </c>
      <c r="LRI41" s="317"/>
      <c r="LRJ41" s="317"/>
      <c r="LRK41" s="317"/>
      <c r="LRL41" s="317"/>
      <c r="LRM41" s="156" t="s">
        <v>18</v>
      </c>
      <c r="LRN41" s="157" t="s">
        <v>1</v>
      </c>
      <c r="LRO41" s="156" t="s">
        <v>29</v>
      </c>
      <c r="LRP41" s="318" t="s">
        <v>247</v>
      </c>
      <c r="LRQ41" s="317"/>
      <c r="LRR41" s="317"/>
      <c r="LRS41" s="317"/>
      <c r="LRT41" s="317"/>
      <c r="LRU41" s="156" t="s">
        <v>18</v>
      </c>
      <c r="LRV41" s="157" t="s">
        <v>1</v>
      </c>
      <c r="LRW41" s="156" t="s">
        <v>29</v>
      </c>
      <c r="LRX41" s="318" t="s">
        <v>247</v>
      </c>
      <c r="LRY41" s="317"/>
      <c r="LRZ41" s="317"/>
      <c r="LSA41" s="317"/>
      <c r="LSB41" s="317"/>
      <c r="LSC41" s="156" t="s">
        <v>18</v>
      </c>
      <c r="LSD41" s="157" t="s">
        <v>1</v>
      </c>
      <c r="LSE41" s="156" t="s">
        <v>29</v>
      </c>
      <c r="LSF41" s="318" t="s">
        <v>247</v>
      </c>
      <c r="LSG41" s="317"/>
      <c r="LSH41" s="317"/>
      <c r="LSI41" s="317"/>
      <c r="LSJ41" s="317"/>
      <c r="LSK41" s="156" t="s">
        <v>18</v>
      </c>
      <c r="LSL41" s="157" t="s">
        <v>1</v>
      </c>
      <c r="LSM41" s="156" t="s">
        <v>29</v>
      </c>
      <c r="LSN41" s="318" t="s">
        <v>247</v>
      </c>
      <c r="LSO41" s="317"/>
      <c r="LSP41" s="317"/>
      <c r="LSQ41" s="317"/>
      <c r="LSR41" s="317"/>
      <c r="LSS41" s="156" t="s">
        <v>18</v>
      </c>
      <c r="LST41" s="157" t="s">
        <v>1</v>
      </c>
      <c r="LSU41" s="156" t="s">
        <v>29</v>
      </c>
      <c r="LSV41" s="318" t="s">
        <v>247</v>
      </c>
      <c r="LSW41" s="317"/>
      <c r="LSX41" s="317"/>
      <c r="LSY41" s="317"/>
      <c r="LSZ41" s="317"/>
      <c r="LTA41" s="156" t="s">
        <v>18</v>
      </c>
      <c r="LTB41" s="157" t="s">
        <v>1</v>
      </c>
      <c r="LTC41" s="156" t="s">
        <v>29</v>
      </c>
      <c r="LTD41" s="318" t="s">
        <v>247</v>
      </c>
      <c r="LTE41" s="317"/>
      <c r="LTF41" s="317"/>
      <c r="LTG41" s="317"/>
      <c r="LTH41" s="317"/>
      <c r="LTI41" s="156" t="s">
        <v>18</v>
      </c>
      <c r="LTJ41" s="157" t="s">
        <v>1</v>
      </c>
      <c r="LTK41" s="156" t="s">
        <v>29</v>
      </c>
      <c r="LTL41" s="318" t="s">
        <v>247</v>
      </c>
      <c r="LTM41" s="317"/>
      <c r="LTN41" s="317"/>
      <c r="LTO41" s="317"/>
      <c r="LTP41" s="317"/>
      <c r="LTQ41" s="156" t="s">
        <v>18</v>
      </c>
      <c r="LTR41" s="157" t="s">
        <v>1</v>
      </c>
      <c r="LTS41" s="156" t="s">
        <v>29</v>
      </c>
      <c r="LTT41" s="318" t="s">
        <v>247</v>
      </c>
      <c r="LTU41" s="317"/>
      <c r="LTV41" s="317"/>
      <c r="LTW41" s="317"/>
      <c r="LTX41" s="317"/>
      <c r="LTY41" s="156" t="s">
        <v>18</v>
      </c>
      <c r="LTZ41" s="157" t="s">
        <v>1</v>
      </c>
      <c r="LUA41" s="156" t="s">
        <v>29</v>
      </c>
      <c r="LUB41" s="318" t="s">
        <v>247</v>
      </c>
      <c r="LUC41" s="317"/>
      <c r="LUD41" s="317"/>
      <c r="LUE41" s="317"/>
      <c r="LUF41" s="317"/>
      <c r="LUG41" s="156" t="s">
        <v>18</v>
      </c>
      <c r="LUH41" s="157" t="s">
        <v>1</v>
      </c>
      <c r="LUI41" s="156" t="s">
        <v>29</v>
      </c>
      <c r="LUJ41" s="318" t="s">
        <v>247</v>
      </c>
      <c r="LUK41" s="317"/>
      <c r="LUL41" s="317"/>
      <c r="LUM41" s="317"/>
      <c r="LUN41" s="317"/>
      <c r="LUO41" s="156" t="s">
        <v>18</v>
      </c>
      <c r="LUP41" s="157" t="s">
        <v>1</v>
      </c>
      <c r="LUQ41" s="156" t="s">
        <v>29</v>
      </c>
      <c r="LUR41" s="318" t="s">
        <v>247</v>
      </c>
      <c r="LUS41" s="317"/>
      <c r="LUT41" s="317"/>
      <c r="LUU41" s="317"/>
      <c r="LUV41" s="317"/>
      <c r="LUW41" s="156" t="s">
        <v>18</v>
      </c>
      <c r="LUX41" s="157" t="s">
        <v>1</v>
      </c>
      <c r="LUY41" s="156" t="s">
        <v>29</v>
      </c>
      <c r="LUZ41" s="318" t="s">
        <v>247</v>
      </c>
      <c r="LVA41" s="317"/>
      <c r="LVB41" s="317"/>
      <c r="LVC41" s="317"/>
      <c r="LVD41" s="317"/>
      <c r="LVE41" s="156" t="s">
        <v>18</v>
      </c>
      <c r="LVF41" s="157" t="s">
        <v>1</v>
      </c>
      <c r="LVG41" s="156" t="s">
        <v>29</v>
      </c>
      <c r="LVH41" s="318" t="s">
        <v>247</v>
      </c>
      <c r="LVI41" s="317"/>
      <c r="LVJ41" s="317"/>
      <c r="LVK41" s="317"/>
      <c r="LVL41" s="317"/>
      <c r="LVM41" s="156" t="s">
        <v>18</v>
      </c>
      <c r="LVN41" s="157" t="s">
        <v>1</v>
      </c>
      <c r="LVO41" s="156" t="s">
        <v>29</v>
      </c>
      <c r="LVP41" s="318" t="s">
        <v>247</v>
      </c>
      <c r="LVQ41" s="317"/>
      <c r="LVR41" s="317"/>
      <c r="LVS41" s="317"/>
      <c r="LVT41" s="317"/>
      <c r="LVU41" s="156" t="s">
        <v>18</v>
      </c>
      <c r="LVV41" s="157" t="s">
        <v>1</v>
      </c>
      <c r="LVW41" s="156" t="s">
        <v>29</v>
      </c>
      <c r="LVX41" s="318" t="s">
        <v>247</v>
      </c>
      <c r="LVY41" s="317"/>
      <c r="LVZ41" s="317"/>
      <c r="LWA41" s="317"/>
      <c r="LWB41" s="317"/>
      <c r="LWC41" s="156" t="s">
        <v>18</v>
      </c>
      <c r="LWD41" s="157" t="s">
        <v>1</v>
      </c>
      <c r="LWE41" s="156" t="s">
        <v>29</v>
      </c>
      <c r="LWF41" s="318" t="s">
        <v>247</v>
      </c>
      <c r="LWG41" s="317"/>
      <c r="LWH41" s="317"/>
      <c r="LWI41" s="317"/>
      <c r="LWJ41" s="317"/>
      <c r="LWK41" s="156" t="s">
        <v>18</v>
      </c>
      <c r="LWL41" s="157" t="s">
        <v>1</v>
      </c>
      <c r="LWM41" s="156" t="s">
        <v>29</v>
      </c>
      <c r="LWN41" s="318" t="s">
        <v>247</v>
      </c>
      <c r="LWO41" s="317"/>
      <c r="LWP41" s="317"/>
      <c r="LWQ41" s="317"/>
      <c r="LWR41" s="317"/>
      <c r="LWS41" s="156" t="s">
        <v>18</v>
      </c>
      <c r="LWT41" s="157" t="s">
        <v>1</v>
      </c>
      <c r="LWU41" s="156" t="s">
        <v>29</v>
      </c>
      <c r="LWV41" s="318" t="s">
        <v>247</v>
      </c>
      <c r="LWW41" s="317"/>
      <c r="LWX41" s="317"/>
      <c r="LWY41" s="317"/>
      <c r="LWZ41" s="317"/>
      <c r="LXA41" s="156" t="s">
        <v>18</v>
      </c>
      <c r="LXB41" s="157" t="s">
        <v>1</v>
      </c>
      <c r="LXC41" s="156" t="s">
        <v>29</v>
      </c>
      <c r="LXD41" s="318" t="s">
        <v>247</v>
      </c>
      <c r="LXE41" s="317"/>
      <c r="LXF41" s="317"/>
      <c r="LXG41" s="317"/>
      <c r="LXH41" s="317"/>
      <c r="LXI41" s="156" t="s">
        <v>18</v>
      </c>
      <c r="LXJ41" s="157" t="s">
        <v>1</v>
      </c>
      <c r="LXK41" s="156" t="s">
        <v>29</v>
      </c>
      <c r="LXL41" s="318" t="s">
        <v>247</v>
      </c>
      <c r="LXM41" s="317"/>
      <c r="LXN41" s="317"/>
      <c r="LXO41" s="317"/>
      <c r="LXP41" s="317"/>
      <c r="LXQ41" s="156" t="s">
        <v>18</v>
      </c>
      <c r="LXR41" s="157" t="s">
        <v>1</v>
      </c>
      <c r="LXS41" s="156" t="s">
        <v>29</v>
      </c>
      <c r="LXT41" s="318" t="s">
        <v>247</v>
      </c>
      <c r="LXU41" s="317"/>
      <c r="LXV41" s="317"/>
      <c r="LXW41" s="317"/>
      <c r="LXX41" s="317"/>
      <c r="LXY41" s="156" t="s">
        <v>18</v>
      </c>
      <c r="LXZ41" s="157" t="s">
        <v>1</v>
      </c>
      <c r="LYA41" s="156" t="s">
        <v>29</v>
      </c>
      <c r="LYB41" s="318" t="s">
        <v>247</v>
      </c>
      <c r="LYC41" s="317"/>
      <c r="LYD41" s="317"/>
      <c r="LYE41" s="317"/>
      <c r="LYF41" s="317"/>
      <c r="LYG41" s="156" t="s">
        <v>18</v>
      </c>
      <c r="LYH41" s="157" t="s">
        <v>1</v>
      </c>
      <c r="LYI41" s="156" t="s">
        <v>29</v>
      </c>
      <c r="LYJ41" s="318" t="s">
        <v>247</v>
      </c>
      <c r="LYK41" s="317"/>
      <c r="LYL41" s="317"/>
      <c r="LYM41" s="317"/>
      <c r="LYN41" s="317"/>
      <c r="LYO41" s="156" t="s">
        <v>18</v>
      </c>
      <c r="LYP41" s="157" t="s">
        <v>1</v>
      </c>
      <c r="LYQ41" s="156" t="s">
        <v>29</v>
      </c>
      <c r="LYR41" s="318" t="s">
        <v>247</v>
      </c>
      <c r="LYS41" s="317"/>
      <c r="LYT41" s="317"/>
      <c r="LYU41" s="317"/>
      <c r="LYV41" s="317"/>
      <c r="LYW41" s="156" t="s">
        <v>18</v>
      </c>
      <c r="LYX41" s="157" t="s">
        <v>1</v>
      </c>
      <c r="LYY41" s="156" t="s">
        <v>29</v>
      </c>
      <c r="LYZ41" s="318" t="s">
        <v>247</v>
      </c>
      <c r="LZA41" s="317"/>
      <c r="LZB41" s="317"/>
      <c r="LZC41" s="317"/>
      <c r="LZD41" s="317"/>
      <c r="LZE41" s="156" t="s">
        <v>18</v>
      </c>
      <c r="LZF41" s="157" t="s">
        <v>1</v>
      </c>
      <c r="LZG41" s="156" t="s">
        <v>29</v>
      </c>
      <c r="LZH41" s="318" t="s">
        <v>247</v>
      </c>
      <c r="LZI41" s="317"/>
      <c r="LZJ41" s="317"/>
      <c r="LZK41" s="317"/>
      <c r="LZL41" s="317"/>
      <c r="LZM41" s="156" t="s">
        <v>18</v>
      </c>
      <c r="LZN41" s="157" t="s">
        <v>1</v>
      </c>
      <c r="LZO41" s="156" t="s">
        <v>29</v>
      </c>
      <c r="LZP41" s="318" t="s">
        <v>247</v>
      </c>
      <c r="LZQ41" s="317"/>
      <c r="LZR41" s="317"/>
      <c r="LZS41" s="317"/>
      <c r="LZT41" s="317"/>
      <c r="LZU41" s="156" t="s">
        <v>18</v>
      </c>
      <c r="LZV41" s="157" t="s">
        <v>1</v>
      </c>
      <c r="LZW41" s="156" t="s">
        <v>29</v>
      </c>
      <c r="LZX41" s="318" t="s">
        <v>247</v>
      </c>
      <c r="LZY41" s="317"/>
      <c r="LZZ41" s="317"/>
      <c r="MAA41" s="317"/>
      <c r="MAB41" s="317"/>
      <c r="MAC41" s="156" t="s">
        <v>18</v>
      </c>
      <c r="MAD41" s="157" t="s">
        <v>1</v>
      </c>
      <c r="MAE41" s="156" t="s">
        <v>29</v>
      </c>
      <c r="MAF41" s="318" t="s">
        <v>247</v>
      </c>
      <c r="MAG41" s="317"/>
      <c r="MAH41" s="317"/>
      <c r="MAI41" s="317"/>
      <c r="MAJ41" s="317"/>
      <c r="MAK41" s="156" t="s">
        <v>18</v>
      </c>
      <c r="MAL41" s="157" t="s">
        <v>1</v>
      </c>
      <c r="MAM41" s="156" t="s">
        <v>29</v>
      </c>
      <c r="MAN41" s="318" t="s">
        <v>247</v>
      </c>
      <c r="MAO41" s="317"/>
      <c r="MAP41" s="317"/>
      <c r="MAQ41" s="317"/>
      <c r="MAR41" s="317"/>
      <c r="MAS41" s="156" t="s">
        <v>18</v>
      </c>
      <c r="MAT41" s="157" t="s">
        <v>1</v>
      </c>
      <c r="MAU41" s="156" t="s">
        <v>29</v>
      </c>
      <c r="MAV41" s="318" t="s">
        <v>247</v>
      </c>
      <c r="MAW41" s="317"/>
      <c r="MAX41" s="317"/>
      <c r="MAY41" s="317"/>
      <c r="MAZ41" s="317"/>
      <c r="MBA41" s="156" t="s">
        <v>18</v>
      </c>
      <c r="MBB41" s="157" t="s">
        <v>1</v>
      </c>
      <c r="MBC41" s="156" t="s">
        <v>29</v>
      </c>
      <c r="MBD41" s="318" t="s">
        <v>247</v>
      </c>
      <c r="MBE41" s="317"/>
      <c r="MBF41" s="317"/>
      <c r="MBG41" s="317"/>
      <c r="MBH41" s="317"/>
      <c r="MBI41" s="156" t="s">
        <v>18</v>
      </c>
      <c r="MBJ41" s="157" t="s">
        <v>1</v>
      </c>
      <c r="MBK41" s="156" t="s">
        <v>29</v>
      </c>
      <c r="MBL41" s="318" t="s">
        <v>247</v>
      </c>
      <c r="MBM41" s="317"/>
      <c r="MBN41" s="317"/>
      <c r="MBO41" s="317"/>
      <c r="MBP41" s="317"/>
      <c r="MBQ41" s="156" t="s">
        <v>18</v>
      </c>
      <c r="MBR41" s="157" t="s">
        <v>1</v>
      </c>
      <c r="MBS41" s="156" t="s">
        <v>29</v>
      </c>
      <c r="MBT41" s="318" t="s">
        <v>247</v>
      </c>
      <c r="MBU41" s="317"/>
      <c r="MBV41" s="317"/>
      <c r="MBW41" s="317"/>
      <c r="MBX41" s="317"/>
      <c r="MBY41" s="156" t="s">
        <v>18</v>
      </c>
      <c r="MBZ41" s="157" t="s">
        <v>1</v>
      </c>
      <c r="MCA41" s="156" t="s">
        <v>29</v>
      </c>
      <c r="MCB41" s="318" t="s">
        <v>247</v>
      </c>
      <c r="MCC41" s="317"/>
      <c r="MCD41" s="317"/>
      <c r="MCE41" s="317"/>
      <c r="MCF41" s="317"/>
      <c r="MCG41" s="156" t="s">
        <v>18</v>
      </c>
      <c r="MCH41" s="157" t="s">
        <v>1</v>
      </c>
      <c r="MCI41" s="156" t="s">
        <v>29</v>
      </c>
      <c r="MCJ41" s="318" t="s">
        <v>247</v>
      </c>
      <c r="MCK41" s="317"/>
      <c r="MCL41" s="317"/>
      <c r="MCM41" s="317"/>
      <c r="MCN41" s="317"/>
      <c r="MCO41" s="156" t="s">
        <v>18</v>
      </c>
      <c r="MCP41" s="157" t="s">
        <v>1</v>
      </c>
      <c r="MCQ41" s="156" t="s">
        <v>29</v>
      </c>
      <c r="MCR41" s="318" t="s">
        <v>247</v>
      </c>
      <c r="MCS41" s="317"/>
      <c r="MCT41" s="317"/>
      <c r="MCU41" s="317"/>
      <c r="MCV41" s="317"/>
      <c r="MCW41" s="156" t="s">
        <v>18</v>
      </c>
      <c r="MCX41" s="157" t="s">
        <v>1</v>
      </c>
      <c r="MCY41" s="156" t="s">
        <v>29</v>
      </c>
      <c r="MCZ41" s="318" t="s">
        <v>247</v>
      </c>
      <c r="MDA41" s="317"/>
      <c r="MDB41" s="317"/>
      <c r="MDC41" s="317"/>
      <c r="MDD41" s="317"/>
      <c r="MDE41" s="156" t="s">
        <v>18</v>
      </c>
      <c r="MDF41" s="157" t="s">
        <v>1</v>
      </c>
      <c r="MDG41" s="156" t="s">
        <v>29</v>
      </c>
      <c r="MDH41" s="318" t="s">
        <v>247</v>
      </c>
      <c r="MDI41" s="317"/>
      <c r="MDJ41" s="317"/>
      <c r="MDK41" s="317"/>
      <c r="MDL41" s="317"/>
      <c r="MDM41" s="156" t="s">
        <v>18</v>
      </c>
      <c r="MDN41" s="157" t="s">
        <v>1</v>
      </c>
      <c r="MDO41" s="156" t="s">
        <v>29</v>
      </c>
      <c r="MDP41" s="318" t="s">
        <v>247</v>
      </c>
      <c r="MDQ41" s="317"/>
      <c r="MDR41" s="317"/>
      <c r="MDS41" s="317"/>
      <c r="MDT41" s="317"/>
      <c r="MDU41" s="156" t="s">
        <v>18</v>
      </c>
      <c r="MDV41" s="157" t="s">
        <v>1</v>
      </c>
      <c r="MDW41" s="156" t="s">
        <v>29</v>
      </c>
      <c r="MDX41" s="318" t="s">
        <v>247</v>
      </c>
      <c r="MDY41" s="317"/>
      <c r="MDZ41" s="317"/>
      <c r="MEA41" s="317"/>
      <c r="MEB41" s="317"/>
      <c r="MEC41" s="156" t="s">
        <v>18</v>
      </c>
      <c r="MED41" s="157" t="s">
        <v>1</v>
      </c>
      <c r="MEE41" s="156" t="s">
        <v>29</v>
      </c>
      <c r="MEF41" s="318" t="s">
        <v>247</v>
      </c>
      <c r="MEG41" s="317"/>
      <c r="MEH41" s="317"/>
      <c r="MEI41" s="317"/>
      <c r="MEJ41" s="317"/>
      <c r="MEK41" s="156" t="s">
        <v>18</v>
      </c>
      <c r="MEL41" s="157" t="s">
        <v>1</v>
      </c>
      <c r="MEM41" s="156" t="s">
        <v>29</v>
      </c>
      <c r="MEN41" s="318" t="s">
        <v>247</v>
      </c>
      <c r="MEO41" s="317"/>
      <c r="MEP41" s="317"/>
      <c r="MEQ41" s="317"/>
      <c r="MER41" s="317"/>
      <c r="MES41" s="156" t="s">
        <v>18</v>
      </c>
      <c r="MET41" s="157" t="s">
        <v>1</v>
      </c>
      <c r="MEU41" s="156" t="s">
        <v>29</v>
      </c>
      <c r="MEV41" s="318" t="s">
        <v>247</v>
      </c>
      <c r="MEW41" s="317"/>
      <c r="MEX41" s="317"/>
      <c r="MEY41" s="317"/>
      <c r="MEZ41" s="317"/>
      <c r="MFA41" s="156" t="s">
        <v>18</v>
      </c>
      <c r="MFB41" s="157" t="s">
        <v>1</v>
      </c>
      <c r="MFC41" s="156" t="s">
        <v>29</v>
      </c>
      <c r="MFD41" s="318" t="s">
        <v>247</v>
      </c>
      <c r="MFE41" s="317"/>
      <c r="MFF41" s="317"/>
      <c r="MFG41" s="317"/>
      <c r="MFH41" s="317"/>
      <c r="MFI41" s="156" t="s">
        <v>18</v>
      </c>
      <c r="MFJ41" s="157" t="s">
        <v>1</v>
      </c>
      <c r="MFK41" s="156" t="s">
        <v>29</v>
      </c>
      <c r="MFL41" s="318" t="s">
        <v>247</v>
      </c>
      <c r="MFM41" s="317"/>
      <c r="MFN41" s="317"/>
      <c r="MFO41" s="317"/>
      <c r="MFP41" s="317"/>
      <c r="MFQ41" s="156" t="s">
        <v>18</v>
      </c>
      <c r="MFR41" s="157" t="s">
        <v>1</v>
      </c>
      <c r="MFS41" s="156" t="s">
        <v>29</v>
      </c>
      <c r="MFT41" s="318" t="s">
        <v>247</v>
      </c>
      <c r="MFU41" s="317"/>
      <c r="MFV41" s="317"/>
      <c r="MFW41" s="317"/>
      <c r="MFX41" s="317"/>
      <c r="MFY41" s="156" t="s">
        <v>18</v>
      </c>
      <c r="MFZ41" s="157" t="s">
        <v>1</v>
      </c>
      <c r="MGA41" s="156" t="s">
        <v>29</v>
      </c>
      <c r="MGB41" s="318" t="s">
        <v>247</v>
      </c>
      <c r="MGC41" s="317"/>
      <c r="MGD41" s="317"/>
      <c r="MGE41" s="317"/>
      <c r="MGF41" s="317"/>
      <c r="MGG41" s="156" t="s">
        <v>18</v>
      </c>
      <c r="MGH41" s="157" t="s">
        <v>1</v>
      </c>
      <c r="MGI41" s="156" t="s">
        <v>29</v>
      </c>
      <c r="MGJ41" s="318" t="s">
        <v>247</v>
      </c>
      <c r="MGK41" s="317"/>
      <c r="MGL41" s="317"/>
      <c r="MGM41" s="317"/>
      <c r="MGN41" s="317"/>
      <c r="MGO41" s="156" t="s">
        <v>18</v>
      </c>
      <c r="MGP41" s="157" t="s">
        <v>1</v>
      </c>
      <c r="MGQ41" s="156" t="s">
        <v>29</v>
      </c>
      <c r="MGR41" s="318" t="s">
        <v>247</v>
      </c>
      <c r="MGS41" s="317"/>
      <c r="MGT41" s="317"/>
      <c r="MGU41" s="317"/>
      <c r="MGV41" s="317"/>
      <c r="MGW41" s="156" t="s">
        <v>18</v>
      </c>
      <c r="MGX41" s="157" t="s">
        <v>1</v>
      </c>
      <c r="MGY41" s="156" t="s">
        <v>29</v>
      </c>
      <c r="MGZ41" s="318" t="s">
        <v>247</v>
      </c>
      <c r="MHA41" s="317"/>
      <c r="MHB41" s="317"/>
      <c r="MHC41" s="317"/>
      <c r="MHD41" s="317"/>
      <c r="MHE41" s="156" t="s">
        <v>18</v>
      </c>
      <c r="MHF41" s="157" t="s">
        <v>1</v>
      </c>
      <c r="MHG41" s="156" t="s">
        <v>29</v>
      </c>
      <c r="MHH41" s="318" t="s">
        <v>247</v>
      </c>
      <c r="MHI41" s="317"/>
      <c r="MHJ41" s="317"/>
      <c r="MHK41" s="317"/>
      <c r="MHL41" s="317"/>
      <c r="MHM41" s="156" t="s">
        <v>18</v>
      </c>
      <c r="MHN41" s="157" t="s">
        <v>1</v>
      </c>
      <c r="MHO41" s="156" t="s">
        <v>29</v>
      </c>
      <c r="MHP41" s="318" t="s">
        <v>247</v>
      </c>
      <c r="MHQ41" s="317"/>
      <c r="MHR41" s="317"/>
      <c r="MHS41" s="317"/>
      <c r="MHT41" s="317"/>
      <c r="MHU41" s="156" t="s">
        <v>18</v>
      </c>
      <c r="MHV41" s="157" t="s">
        <v>1</v>
      </c>
      <c r="MHW41" s="156" t="s">
        <v>29</v>
      </c>
      <c r="MHX41" s="318" t="s">
        <v>247</v>
      </c>
      <c r="MHY41" s="317"/>
      <c r="MHZ41" s="317"/>
      <c r="MIA41" s="317"/>
      <c r="MIB41" s="317"/>
      <c r="MIC41" s="156" t="s">
        <v>18</v>
      </c>
      <c r="MID41" s="157" t="s">
        <v>1</v>
      </c>
      <c r="MIE41" s="156" t="s">
        <v>29</v>
      </c>
      <c r="MIF41" s="318" t="s">
        <v>247</v>
      </c>
      <c r="MIG41" s="317"/>
      <c r="MIH41" s="317"/>
      <c r="MII41" s="317"/>
      <c r="MIJ41" s="317"/>
      <c r="MIK41" s="156" t="s">
        <v>18</v>
      </c>
      <c r="MIL41" s="157" t="s">
        <v>1</v>
      </c>
      <c r="MIM41" s="156" t="s">
        <v>29</v>
      </c>
      <c r="MIN41" s="318" t="s">
        <v>247</v>
      </c>
      <c r="MIO41" s="317"/>
      <c r="MIP41" s="317"/>
      <c r="MIQ41" s="317"/>
      <c r="MIR41" s="317"/>
      <c r="MIS41" s="156" t="s">
        <v>18</v>
      </c>
      <c r="MIT41" s="157" t="s">
        <v>1</v>
      </c>
      <c r="MIU41" s="156" t="s">
        <v>29</v>
      </c>
      <c r="MIV41" s="318" t="s">
        <v>247</v>
      </c>
      <c r="MIW41" s="317"/>
      <c r="MIX41" s="317"/>
      <c r="MIY41" s="317"/>
      <c r="MIZ41" s="317"/>
      <c r="MJA41" s="156" t="s">
        <v>18</v>
      </c>
      <c r="MJB41" s="157" t="s">
        <v>1</v>
      </c>
      <c r="MJC41" s="156" t="s">
        <v>29</v>
      </c>
      <c r="MJD41" s="318" t="s">
        <v>247</v>
      </c>
      <c r="MJE41" s="317"/>
      <c r="MJF41" s="317"/>
      <c r="MJG41" s="317"/>
      <c r="MJH41" s="317"/>
      <c r="MJI41" s="156" t="s">
        <v>18</v>
      </c>
      <c r="MJJ41" s="157" t="s">
        <v>1</v>
      </c>
      <c r="MJK41" s="156" t="s">
        <v>29</v>
      </c>
      <c r="MJL41" s="318" t="s">
        <v>247</v>
      </c>
      <c r="MJM41" s="317"/>
      <c r="MJN41" s="317"/>
      <c r="MJO41" s="317"/>
      <c r="MJP41" s="317"/>
      <c r="MJQ41" s="156" t="s">
        <v>18</v>
      </c>
      <c r="MJR41" s="157" t="s">
        <v>1</v>
      </c>
      <c r="MJS41" s="156" t="s">
        <v>29</v>
      </c>
      <c r="MJT41" s="318" t="s">
        <v>247</v>
      </c>
      <c r="MJU41" s="317"/>
      <c r="MJV41" s="317"/>
      <c r="MJW41" s="317"/>
      <c r="MJX41" s="317"/>
      <c r="MJY41" s="156" t="s">
        <v>18</v>
      </c>
      <c r="MJZ41" s="157" t="s">
        <v>1</v>
      </c>
      <c r="MKA41" s="156" t="s">
        <v>29</v>
      </c>
      <c r="MKB41" s="318" t="s">
        <v>247</v>
      </c>
      <c r="MKC41" s="317"/>
      <c r="MKD41" s="317"/>
      <c r="MKE41" s="317"/>
      <c r="MKF41" s="317"/>
      <c r="MKG41" s="156" t="s">
        <v>18</v>
      </c>
      <c r="MKH41" s="157" t="s">
        <v>1</v>
      </c>
      <c r="MKI41" s="156" t="s">
        <v>29</v>
      </c>
      <c r="MKJ41" s="318" t="s">
        <v>247</v>
      </c>
      <c r="MKK41" s="317"/>
      <c r="MKL41" s="317"/>
      <c r="MKM41" s="317"/>
      <c r="MKN41" s="317"/>
      <c r="MKO41" s="156" t="s">
        <v>18</v>
      </c>
      <c r="MKP41" s="157" t="s">
        <v>1</v>
      </c>
      <c r="MKQ41" s="156" t="s">
        <v>29</v>
      </c>
      <c r="MKR41" s="318" t="s">
        <v>247</v>
      </c>
      <c r="MKS41" s="317"/>
      <c r="MKT41" s="317"/>
      <c r="MKU41" s="317"/>
      <c r="MKV41" s="317"/>
      <c r="MKW41" s="156" t="s">
        <v>18</v>
      </c>
      <c r="MKX41" s="157" t="s">
        <v>1</v>
      </c>
      <c r="MKY41" s="156" t="s">
        <v>29</v>
      </c>
      <c r="MKZ41" s="318" t="s">
        <v>247</v>
      </c>
      <c r="MLA41" s="317"/>
      <c r="MLB41" s="317"/>
      <c r="MLC41" s="317"/>
      <c r="MLD41" s="317"/>
      <c r="MLE41" s="156" t="s">
        <v>18</v>
      </c>
      <c r="MLF41" s="157" t="s">
        <v>1</v>
      </c>
      <c r="MLG41" s="156" t="s">
        <v>29</v>
      </c>
      <c r="MLH41" s="318" t="s">
        <v>247</v>
      </c>
      <c r="MLI41" s="317"/>
      <c r="MLJ41" s="317"/>
      <c r="MLK41" s="317"/>
      <c r="MLL41" s="317"/>
      <c r="MLM41" s="156" t="s">
        <v>18</v>
      </c>
      <c r="MLN41" s="157" t="s">
        <v>1</v>
      </c>
      <c r="MLO41" s="156" t="s">
        <v>29</v>
      </c>
      <c r="MLP41" s="318" t="s">
        <v>247</v>
      </c>
      <c r="MLQ41" s="317"/>
      <c r="MLR41" s="317"/>
      <c r="MLS41" s="317"/>
      <c r="MLT41" s="317"/>
      <c r="MLU41" s="156" t="s">
        <v>18</v>
      </c>
      <c r="MLV41" s="157" t="s">
        <v>1</v>
      </c>
      <c r="MLW41" s="156" t="s">
        <v>29</v>
      </c>
      <c r="MLX41" s="318" t="s">
        <v>247</v>
      </c>
      <c r="MLY41" s="317"/>
      <c r="MLZ41" s="317"/>
      <c r="MMA41" s="317"/>
      <c r="MMB41" s="317"/>
      <c r="MMC41" s="156" t="s">
        <v>18</v>
      </c>
      <c r="MMD41" s="157" t="s">
        <v>1</v>
      </c>
      <c r="MME41" s="156" t="s">
        <v>29</v>
      </c>
      <c r="MMF41" s="318" t="s">
        <v>247</v>
      </c>
      <c r="MMG41" s="317"/>
      <c r="MMH41" s="317"/>
      <c r="MMI41" s="317"/>
      <c r="MMJ41" s="317"/>
      <c r="MMK41" s="156" t="s">
        <v>18</v>
      </c>
      <c r="MML41" s="157" t="s">
        <v>1</v>
      </c>
      <c r="MMM41" s="156" t="s">
        <v>29</v>
      </c>
      <c r="MMN41" s="318" t="s">
        <v>247</v>
      </c>
      <c r="MMO41" s="317"/>
      <c r="MMP41" s="317"/>
      <c r="MMQ41" s="317"/>
      <c r="MMR41" s="317"/>
      <c r="MMS41" s="156" t="s">
        <v>18</v>
      </c>
      <c r="MMT41" s="157" t="s">
        <v>1</v>
      </c>
      <c r="MMU41" s="156" t="s">
        <v>29</v>
      </c>
      <c r="MMV41" s="318" t="s">
        <v>247</v>
      </c>
      <c r="MMW41" s="317"/>
      <c r="MMX41" s="317"/>
      <c r="MMY41" s="317"/>
      <c r="MMZ41" s="317"/>
      <c r="MNA41" s="156" t="s">
        <v>18</v>
      </c>
      <c r="MNB41" s="157" t="s">
        <v>1</v>
      </c>
      <c r="MNC41" s="156" t="s">
        <v>29</v>
      </c>
      <c r="MND41" s="318" t="s">
        <v>247</v>
      </c>
      <c r="MNE41" s="317"/>
      <c r="MNF41" s="317"/>
      <c r="MNG41" s="317"/>
      <c r="MNH41" s="317"/>
      <c r="MNI41" s="156" t="s">
        <v>18</v>
      </c>
      <c r="MNJ41" s="157" t="s">
        <v>1</v>
      </c>
      <c r="MNK41" s="156" t="s">
        <v>29</v>
      </c>
      <c r="MNL41" s="318" t="s">
        <v>247</v>
      </c>
      <c r="MNM41" s="317"/>
      <c r="MNN41" s="317"/>
      <c r="MNO41" s="317"/>
      <c r="MNP41" s="317"/>
      <c r="MNQ41" s="156" t="s">
        <v>18</v>
      </c>
      <c r="MNR41" s="157" t="s">
        <v>1</v>
      </c>
      <c r="MNS41" s="156" t="s">
        <v>29</v>
      </c>
      <c r="MNT41" s="318" t="s">
        <v>247</v>
      </c>
      <c r="MNU41" s="317"/>
      <c r="MNV41" s="317"/>
      <c r="MNW41" s="317"/>
      <c r="MNX41" s="317"/>
      <c r="MNY41" s="156" t="s">
        <v>18</v>
      </c>
      <c r="MNZ41" s="157" t="s">
        <v>1</v>
      </c>
      <c r="MOA41" s="156" t="s">
        <v>29</v>
      </c>
      <c r="MOB41" s="318" t="s">
        <v>247</v>
      </c>
      <c r="MOC41" s="317"/>
      <c r="MOD41" s="317"/>
      <c r="MOE41" s="317"/>
      <c r="MOF41" s="317"/>
      <c r="MOG41" s="156" t="s">
        <v>18</v>
      </c>
      <c r="MOH41" s="157" t="s">
        <v>1</v>
      </c>
      <c r="MOI41" s="156" t="s">
        <v>29</v>
      </c>
      <c r="MOJ41" s="318" t="s">
        <v>247</v>
      </c>
      <c r="MOK41" s="317"/>
      <c r="MOL41" s="317"/>
      <c r="MOM41" s="317"/>
      <c r="MON41" s="317"/>
      <c r="MOO41" s="156" t="s">
        <v>18</v>
      </c>
      <c r="MOP41" s="157" t="s">
        <v>1</v>
      </c>
      <c r="MOQ41" s="156" t="s">
        <v>29</v>
      </c>
      <c r="MOR41" s="318" t="s">
        <v>247</v>
      </c>
      <c r="MOS41" s="317"/>
      <c r="MOT41" s="317"/>
      <c r="MOU41" s="317"/>
      <c r="MOV41" s="317"/>
      <c r="MOW41" s="156" t="s">
        <v>18</v>
      </c>
      <c r="MOX41" s="157" t="s">
        <v>1</v>
      </c>
      <c r="MOY41" s="156" t="s">
        <v>29</v>
      </c>
      <c r="MOZ41" s="318" t="s">
        <v>247</v>
      </c>
      <c r="MPA41" s="317"/>
      <c r="MPB41" s="317"/>
      <c r="MPC41" s="317"/>
      <c r="MPD41" s="317"/>
      <c r="MPE41" s="156" t="s">
        <v>18</v>
      </c>
      <c r="MPF41" s="157" t="s">
        <v>1</v>
      </c>
      <c r="MPG41" s="156" t="s">
        <v>29</v>
      </c>
      <c r="MPH41" s="318" t="s">
        <v>247</v>
      </c>
      <c r="MPI41" s="317"/>
      <c r="MPJ41" s="317"/>
      <c r="MPK41" s="317"/>
      <c r="MPL41" s="317"/>
      <c r="MPM41" s="156" t="s">
        <v>18</v>
      </c>
      <c r="MPN41" s="157" t="s">
        <v>1</v>
      </c>
      <c r="MPO41" s="156" t="s">
        <v>29</v>
      </c>
      <c r="MPP41" s="318" t="s">
        <v>247</v>
      </c>
      <c r="MPQ41" s="317"/>
      <c r="MPR41" s="317"/>
      <c r="MPS41" s="317"/>
      <c r="MPT41" s="317"/>
      <c r="MPU41" s="156" t="s">
        <v>18</v>
      </c>
      <c r="MPV41" s="157" t="s">
        <v>1</v>
      </c>
      <c r="MPW41" s="156" t="s">
        <v>29</v>
      </c>
      <c r="MPX41" s="318" t="s">
        <v>247</v>
      </c>
      <c r="MPY41" s="317"/>
      <c r="MPZ41" s="317"/>
      <c r="MQA41" s="317"/>
      <c r="MQB41" s="317"/>
      <c r="MQC41" s="156" t="s">
        <v>18</v>
      </c>
      <c r="MQD41" s="157" t="s">
        <v>1</v>
      </c>
      <c r="MQE41" s="156" t="s">
        <v>29</v>
      </c>
      <c r="MQF41" s="318" t="s">
        <v>247</v>
      </c>
      <c r="MQG41" s="317"/>
      <c r="MQH41" s="317"/>
      <c r="MQI41" s="317"/>
      <c r="MQJ41" s="317"/>
      <c r="MQK41" s="156" t="s">
        <v>18</v>
      </c>
      <c r="MQL41" s="157" t="s">
        <v>1</v>
      </c>
      <c r="MQM41" s="156" t="s">
        <v>29</v>
      </c>
      <c r="MQN41" s="318" t="s">
        <v>247</v>
      </c>
      <c r="MQO41" s="317"/>
      <c r="MQP41" s="317"/>
      <c r="MQQ41" s="317"/>
      <c r="MQR41" s="317"/>
      <c r="MQS41" s="156" t="s">
        <v>18</v>
      </c>
      <c r="MQT41" s="157" t="s">
        <v>1</v>
      </c>
      <c r="MQU41" s="156" t="s">
        <v>29</v>
      </c>
      <c r="MQV41" s="318" t="s">
        <v>247</v>
      </c>
      <c r="MQW41" s="317"/>
      <c r="MQX41" s="317"/>
      <c r="MQY41" s="317"/>
      <c r="MQZ41" s="317"/>
      <c r="MRA41" s="156" t="s">
        <v>18</v>
      </c>
      <c r="MRB41" s="157" t="s">
        <v>1</v>
      </c>
      <c r="MRC41" s="156" t="s">
        <v>29</v>
      </c>
      <c r="MRD41" s="318" t="s">
        <v>247</v>
      </c>
      <c r="MRE41" s="317"/>
      <c r="MRF41" s="317"/>
      <c r="MRG41" s="317"/>
      <c r="MRH41" s="317"/>
      <c r="MRI41" s="156" t="s">
        <v>18</v>
      </c>
      <c r="MRJ41" s="157" t="s">
        <v>1</v>
      </c>
      <c r="MRK41" s="156" t="s">
        <v>29</v>
      </c>
      <c r="MRL41" s="318" t="s">
        <v>247</v>
      </c>
      <c r="MRM41" s="317"/>
      <c r="MRN41" s="317"/>
      <c r="MRO41" s="317"/>
      <c r="MRP41" s="317"/>
      <c r="MRQ41" s="156" t="s">
        <v>18</v>
      </c>
      <c r="MRR41" s="157" t="s">
        <v>1</v>
      </c>
      <c r="MRS41" s="156" t="s">
        <v>29</v>
      </c>
      <c r="MRT41" s="318" t="s">
        <v>247</v>
      </c>
      <c r="MRU41" s="317"/>
      <c r="MRV41" s="317"/>
      <c r="MRW41" s="317"/>
      <c r="MRX41" s="317"/>
      <c r="MRY41" s="156" t="s">
        <v>18</v>
      </c>
      <c r="MRZ41" s="157" t="s">
        <v>1</v>
      </c>
      <c r="MSA41" s="156" t="s">
        <v>29</v>
      </c>
      <c r="MSB41" s="318" t="s">
        <v>247</v>
      </c>
      <c r="MSC41" s="317"/>
      <c r="MSD41" s="317"/>
      <c r="MSE41" s="317"/>
      <c r="MSF41" s="317"/>
      <c r="MSG41" s="156" t="s">
        <v>18</v>
      </c>
      <c r="MSH41" s="157" t="s">
        <v>1</v>
      </c>
      <c r="MSI41" s="156" t="s">
        <v>29</v>
      </c>
      <c r="MSJ41" s="318" t="s">
        <v>247</v>
      </c>
      <c r="MSK41" s="317"/>
      <c r="MSL41" s="317"/>
      <c r="MSM41" s="317"/>
      <c r="MSN41" s="317"/>
      <c r="MSO41" s="156" t="s">
        <v>18</v>
      </c>
      <c r="MSP41" s="157" t="s">
        <v>1</v>
      </c>
      <c r="MSQ41" s="156" t="s">
        <v>29</v>
      </c>
      <c r="MSR41" s="318" t="s">
        <v>247</v>
      </c>
      <c r="MSS41" s="317"/>
      <c r="MST41" s="317"/>
      <c r="MSU41" s="317"/>
      <c r="MSV41" s="317"/>
      <c r="MSW41" s="156" t="s">
        <v>18</v>
      </c>
      <c r="MSX41" s="157" t="s">
        <v>1</v>
      </c>
      <c r="MSY41" s="156" t="s">
        <v>29</v>
      </c>
      <c r="MSZ41" s="318" t="s">
        <v>247</v>
      </c>
      <c r="MTA41" s="317"/>
      <c r="MTB41" s="317"/>
      <c r="MTC41" s="317"/>
      <c r="MTD41" s="317"/>
      <c r="MTE41" s="156" t="s">
        <v>18</v>
      </c>
      <c r="MTF41" s="157" t="s">
        <v>1</v>
      </c>
      <c r="MTG41" s="156" t="s">
        <v>29</v>
      </c>
      <c r="MTH41" s="318" t="s">
        <v>247</v>
      </c>
      <c r="MTI41" s="317"/>
      <c r="MTJ41" s="317"/>
      <c r="MTK41" s="317"/>
      <c r="MTL41" s="317"/>
      <c r="MTM41" s="156" t="s">
        <v>18</v>
      </c>
      <c r="MTN41" s="157" t="s">
        <v>1</v>
      </c>
      <c r="MTO41" s="156" t="s">
        <v>29</v>
      </c>
      <c r="MTP41" s="318" t="s">
        <v>247</v>
      </c>
      <c r="MTQ41" s="317"/>
      <c r="MTR41" s="317"/>
      <c r="MTS41" s="317"/>
      <c r="MTT41" s="317"/>
      <c r="MTU41" s="156" t="s">
        <v>18</v>
      </c>
      <c r="MTV41" s="157" t="s">
        <v>1</v>
      </c>
      <c r="MTW41" s="156" t="s">
        <v>29</v>
      </c>
      <c r="MTX41" s="318" t="s">
        <v>247</v>
      </c>
      <c r="MTY41" s="317"/>
      <c r="MTZ41" s="317"/>
      <c r="MUA41" s="317"/>
      <c r="MUB41" s="317"/>
      <c r="MUC41" s="156" t="s">
        <v>18</v>
      </c>
      <c r="MUD41" s="157" t="s">
        <v>1</v>
      </c>
      <c r="MUE41" s="156" t="s">
        <v>29</v>
      </c>
      <c r="MUF41" s="318" t="s">
        <v>247</v>
      </c>
      <c r="MUG41" s="317"/>
      <c r="MUH41" s="317"/>
      <c r="MUI41" s="317"/>
      <c r="MUJ41" s="317"/>
      <c r="MUK41" s="156" t="s">
        <v>18</v>
      </c>
      <c r="MUL41" s="157" t="s">
        <v>1</v>
      </c>
      <c r="MUM41" s="156" t="s">
        <v>29</v>
      </c>
      <c r="MUN41" s="318" t="s">
        <v>247</v>
      </c>
      <c r="MUO41" s="317"/>
      <c r="MUP41" s="317"/>
      <c r="MUQ41" s="317"/>
      <c r="MUR41" s="317"/>
      <c r="MUS41" s="156" t="s">
        <v>18</v>
      </c>
      <c r="MUT41" s="157" t="s">
        <v>1</v>
      </c>
      <c r="MUU41" s="156" t="s">
        <v>29</v>
      </c>
      <c r="MUV41" s="318" t="s">
        <v>247</v>
      </c>
      <c r="MUW41" s="317"/>
      <c r="MUX41" s="317"/>
      <c r="MUY41" s="317"/>
      <c r="MUZ41" s="317"/>
      <c r="MVA41" s="156" t="s">
        <v>18</v>
      </c>
      <c r="MVB41" s="157" t="s">
        <v>1</v>
      </c>
      <c r="MVC41" s="156" t="s">
        <v>29</v>
      </c>
      <c r="MVD41" s="318" t="s">
        <v>247</v>
      </c>
      <c r="MVE41" s="317"/>
      <c r="MVF41" s="317"/>
      <c r="MVG41" s="317"/>
      <c r="MVH41" s="317"/>
      <c r="MVI41" s="156" t="s">
        <v>18</v>
      </c>
      <c r="MVJ41" s="157" t="s">
        <v>1</v>
      </c>
      <c r="MVK41" s="156" t="s">
        <v>29</v>
      </c>
      <c r="MVL41" s="318" t="s">
        <v>247</v>
      </c>
      <c r="MVM41" s="317"/>
      <c r="MVN41" s="317"/>
      <c r="MVO41" s="317"/>
      <c r="MVP41" s="317"/>
      <c r="MVQ41" s="156" t="s">
        <v>18</v>
      </c>
      <c r="MVR41" s="157" t="s">
        <v>1</v>
      </c>
      <c r="MVS41" s="156" t="s">
        <v>29</v>
      </c>
      <c r="MVT41" s="318" t="s">
        <v>247</v>
      </c>
      <c r="MVU41" s="317"/>
      <c r="MVV41" s="317"/>
      <c r="MVW41" s="317"/>
      <c r="MVX41" s="317"/>
      <c r="MVY41" s="156" t="s">
        <v>18</v>
      </c>
      <c r="MVZ41" s="157" t="s">
        <v>1</v>
      </c>
      <c r="MWA41" s="156" t="s">
        <v>29</v>
      </c>
      <c r="MWB41" s="318" t="s">
        <v>247</v>
      </c>
      <c r="MWC41" s="317"/>
      <c r="MWD41" s="317"/>
      <c r="MWE41" s="317"/>
      <c r="MWF41" s="317"/>
      <c r="MWG41" s="156" t="s">
        <v>18</v>
      </c>
      <c r="MWH41" s="157" t="s">
        <v>1</v>
      </c>
      <c r="MWI41" s="156" t="s">
        <v>29</v>
      </c>
      <c r="MWJ41" s="318" t="s">
        <v>247</v>
      </c>
      <c r="MWK41" s="317"/>
      <c r="MWL41" s="317"/>
      <c r="MWM41" s="317"/>
      <c r="MWN41" s="317"/>
      <c r="MWO41" s="156" t="s">
        <v>18</v>
      </c>
      <c r="MWP41" s="157" t="s">
        <v>1</v>
      </c>
      <c r="MWQ41" s="156" t="s">
        <v>29</v>
      </c>
      <c r="MWR41" s="318" t="s">
        <v>247</v>
      </c>
      <c r="MWS41" s="317"/>
      <c r="MWT41" s="317"/>
      <c r="MWU41" s="317"/>
      <c r="MWV41" s="317"/>
      <c r="MWW41" s="156" t="s">
        <v>18</v>
      </c>
      <c r="MWX41" s="157" t="s">
        <v>1</v>
      </c>
      <c r="MWY41" s="156" t="s">
        <v>29</v>
      </c>
      <c r="MWZ41" s="318" t="s">
        <v>247</v>
      </c>
      <c r="MXA41" s="317"/>
      <c r="MXB41" s="317"/>
      <c r="MXC41" s="317"/>
      <c r="MXD41" s="317"/>
      <c r="MXE41" s="156" t="s">
        <v>18</v>
      </c>
      <c r="MXF41" s="157" t="s">
        <v>1</v>
      </c>
      <c r="MXG41" s="156" t="s">
        <v>29</v>
      </c>
      <c r="MXH41" s="318" t="s">
        <v>247</v>
      </c>
      <c r="MXI41" s="317"/>
      <c r="MXJ41" s="317"/>
      <c r="MXK41" s="317"/>
      <c r="MXL41" s="317"/>
      <c r="MXM41" s="156" t="s">
        <v>18</v>
      </c>
      <c r="MXN41" s="157" t="s">
        <v>1</v>
      </c>
      <c r="MXO41" s="156" t="s">
        <v>29</v>
      </c>
      <c r="MXP41" s="318" t="s">
        <v>247</v>
      </c>
      <c r="MXQ41" s="317"/>
      <c r="MXR41" s="317"/>
      <c r="MXS41" s="317"/>
      <c r="MXT41" s="317"/>
      <c r="MXU41" s="156" t="s">
        <v>18</v>
      </c>
      <c r="MXV41" s="157" t="s">
        <v>1</v>
      </c>
      <c r="MXW41" s="156" t="s">
        <v>29</v>
      </c>
      <c r="MXX41" s="318" t="s">
        <v>247</v>
      </c>
      <c r="MXY41" s="317"/>
      <c r="MXZ41" s="317"/>
      <c r="MYA41" s="317"/>
      <c r="MYB41" s="317"/>
      <c r="MYC41" s="156" t="s">
        <v>18</v>
      </c>
      <c r="MYD41" s="157" t="s">
        <v>1</v>
      </c>
      <c r="MYE41" s="156" t="s">
        <v>29</v>
      </c>
      <c r="MYF41" s="318" t="s">
        <v>247</v>
      </c>
      <c r="MYG41" s="317"/>
      <c r="MYH41" s="317"/>
      <c r="MYI41" s="317"/>
      <c r="MYJ41" s="317"/>
      <c r="MYK41" s="156" t="s">
        <v>18</v>
      </c>
      <c r="MYL41" s="157" t="s">
        <v>1</v>
      </c>
      <c r="MYM41" s="156" t="s">
        <v>29</v>
      </c>
      <c r="MYN41" s="318" t="s">
        <v>247</v>
      </c>
      <c r="MYO41" s="317"/>
      <c r="MYP41" s="317"/>
      <c r="MYQ41" s="317"/>
      <c r="MYR41" s="317"/>
      <c r="MYS41" s="156" t="s">
        <v>18</v>
      </c>
      <c r="MYT41" s="157" t="s">
        <v>1</v>
      </c>
      <c r="MYU41" s="156" t="s">
        <v>29</v>
      </c>
      <c r="MYV41" s="318" t="s">
        <v>247</v>
      </c>
      <c r="MYW41" s="317"/>
      <c r="MYX41" s="317"/>
      <c r="MYY41" s="317"/>
      <c r="MYZ41" s="317"/>
      <c r="MZA41" s="156" t="s">
        <v>18</v>
      </c>
      <c r="MZB41" s="157" t="s">
        <v>1</v>
      </c>
      <c r="MZC41" s="156" t="s">
        <v>29</v>
      </c>
      <c r="MZD41" s="318" t="s">
        <v>247</v>
      </c>
      <c r="MZE41" s="317"/>
      <c r="MZF41" s="317"/>
      <c r="MZG41" s="317"/>
      <c r="MZH41" s="317"/>
      <c r="MZI41" s="156" t="s">
        <v>18</v>
      </c>
      <c r="MZJ41" s="157" t="s">
        <v>1</v>
      </c>
      <c r="MZK41" s="156" t="s">
        <v>29</v>
      </c>
      <c r="MZL41" s="318" t="s">
        <v>247</v>
      </c>
      <c r="MZM41" s="317"/>
      <c r="MZN41" s="317"/>
      <c r="MZO41" s="317"/>
      <c r="MZP41" s="317"/>
      <c r="MZQ41" s="156" t="s">
        <v>18</v>
      </c>
      <c r="MZR41" s="157" t="s">
        <v>1</v>
      </c>
      <c r="MZS41" s="156" t="s">
        <v>29</v>
      </c>
      <c r="MZT41" s="318" t="s">
        <v>247</v>
      </c>
      <c r="MZU41" s="317"/>
      <c r="MZV41" s="317"/>
      <c r="MZW41" s="317"/>
      <c r="MZX41" s="317"/>
      <c r="MZY41" s="156" t="s">
        <v>18</v>
      </c>
      <c r="MZZ41" s="157" t="s">
        <v>1</v>
      </c>
      <c r="NAA41" s="156" t="s">
        <v>29</v>
      </c>
      <c r="NAB41" s="318" t="s">
        <v>247</v>
      </c>
      <c r="NAC41" s="317"/>
      <c r="NAD41" s="317"/>
      <c r="NAE41" s="317"/>
      <c r="NAF41" s="317"/>
      <c r="NAG41" s="156" t="s">
        <v>18</v>
      </c>
      <c r="NAH41" s="157" t="s">
        <v>1</v>
      </c>
      <c r="NAI41" s="156" t="s">
        <v>29</v>
      </c>
      <c r="NAJ41" s="318" t="s">
        <v>247</v>
      </c>
      <c r="NAK41" s="317"/>
      <c r="NAL41" s="317"/>
      <c r="NAM41" s="317"/>
      <c r="NAN41" s="317"/>
      <c r="NAO41" s="156" t="s">
        <v>18</v>
      </c>
      <c r="NAP41" s="157" t="s">
        <v>1</v>
      </c>
      <c r="NAQ41" s="156" t="s">
        <v>29</v>
      </c>
      <c r="NAR41" s="318" t="s">
        <v>247</v>
      </c>
      <c r="NAS41" s="317"/>
      <c r="NAT41" s="317"/>
      <c r="NAU41" s="317"/>
      <c r="NAV41" s="317"/>
      <c r="NAW41" s="156" t="s">
        <v>18</v>
      </c>
      <c r="NAX41" s="157" t="s">
        <v>1</v>
      </c>
      <c r="NAY41" s="156" t="s">
        <v>29</v>
      </c>
      <c r="NAZ41" s="318" t="s">
        <v>247</v>
      </c>
      <c r="NBA41" s="317"/>
      <c r="NBB41" s="317"/>
      <c r="NBC41" s="317"/>
      <c r="NBD41" s="317"/>
      <c r="NBE41" s="156" t="s">
        <v>18</v>
      </c>
      <c r="NBF41" s="157" t="s">
        <v>1</v>
      </c>
      <c r="NBG41" s="156" t="s">
        <v>29</v>
      </c>
      <c r="NBH41" s="318" t="s">
        <v>247</v>
      </c>
      <c r="NBI41" s="317"/>
      <c r="NBJ41" s="317"/>
      <c r="NBK41" s="317"/>
      <c r="NBL41" s="317"/>
      <c r="NBM41" s="156" t="s">
        <v>18</v>
      </c>
      <c r="NBN41" s="157" t="s">
        <v>1</v>
      </c>
      <c r="NBO41" s="156" t="s">
        <v>29</v>
      </c>
      <c r="NBP41" s="318" t="s">
        <v>247</v>
      </c>
      <c r="NBQ41" s="317"/>
      <c r="NBR41" s="317"/>
      <c r="NBS41" s="317"/>
      <c r="NBT41" s="317"/>
      <c r="NBU41" s="156" t="s">
        <v>18</v>
      </c>
      <c r="NBV41" s="157" t="s">
        <v>1</v>
      </c>
      <c r="NBW41" s="156" t="s">
        <v>29</v>
      </c>
      <c r="NBX41" s="318" t="s">
        <v>247</v>
      </c>
      <c r="NBY41" s="317"/>
      <c r="NBZ41" s="317"/>
      <c r="NCA41" s="317"/>
      <c r="NCB41" s="317"/>
      <c r="NCC41" s="156" t="s">
        <v>18</v>
      </c>
      <c r="NCD41" s="157" t="s">
        <v>1</v>
      </c>
      <c r="NCE41" s="156" t="s">
        <v>29</v>
      </c>
      <c r="NCF41" s="318" t="s">
        <v>247</v>
      </c>
      <c r="NCG41" s="317"/>
      <c r="NCH41" s="317"/>
      <c r="NCI41" s="317"/>
      <c r="NCJ41" s="317"/>
      <c r="NCK41" s="156" t="s">
        <v>18</v>
      </c>
      <c r="NCL41" s="157" t="s">
        <v>1</v>
      </c>
      <c r="NCM41" s="156" t="s">
        <v>29</v>
      </c>
      <c r="NCN41" s="318" t="s">
        <v>247</v>
      </c>
      <c r="NCO41" s="317"/>
      <c r="NCP41" s="317"/>
      <c r="NCQ41" s="317"/>
      <c r="NCR41" s="317"/>
      <c r="NCS41" s="156" t="s">
        <v>18</v>
      </c>
      <c r="NCT41" s="157" t="s">
        <v>1</v>
      </c>
      <c r="NCU41" s="156" t="s">
        <v>29</v>
      </c>
      <c r="NCV41" s="318" t="s">
        <v>247</v>
      </c>
      <c r="NCW41" s="317"/>
      <c r="NCX41" s="317"/>
      <c r="NCY41" s="317"/>
      <c r="NCZ41" s="317"/>
      <c r="NDA41" s="156" t="s">
        <v>18</v>
      </c>
      <c r="NDB41" s="157" t="s">
        <v>1</v>
      </c>
      <c r="NDC41" s="156" t="s">
        <v>29</v>
      </c>
      <c r="NDD41" s="318" t="s">
        <v>247</v>
      </c>
      <c r="NDE41" s="317"/>
      <c r="NDF41" s="317"/>
      <c r="NDG41" s="317"/>
      <c r="NDH41" s="317"/>
      <c r="NDI41" s="156" t="s">
        <v>18</v>
      </c>
      <c r="NDJ41" s="157" t="s">
        <v>1</v>
      </c>
      <c r="NDK41" s="156" t="s">
        <v>29</v>
      </c>
      <c r="NDL41" s="318" t="s">
        <v>247</v>
      </c>
      <c r="NDM41" s="317"/>
      <c r="NDN41" s="317"/>
      <c r="NDO41" s="317"/>
      <c r="NDP41" s="317"/>
      <c r="NDQ41" s="156" t="s">
        <v>18</v>
      </c>
      <c r="NDR41" s="157" t="s">
        <v>1</v>
      </c>
      <c r="NDS41" s="156" t="s">
        <v>29</v>
      </c>
      <c r="NDT41" s="318" t="s">
        <v>247</v>
      </c>
      <c r="NDU41" s="317"/>
      <c r="NDV41" s="317"/>
      <c r="NDW41" s="317"/>
      <c r="NDX41" s="317"/>
      <c r="NDY41" s="156" t="s">
        <v>18</v>
      </c>
      <c r="NDZ41" s="157" t="s">
        <v>1</v>
      </c>
      <c r="NEA41" s="156" t="s">
        <v>29</v>
      </c>
      <c r="NEB41" s="318" t="s">
        <v>247</v>
      </c>
      <c r="NEC41" s="317"/>
      <c r="NED41" s="317"/>
      <c r="NEE41" s="317"/>
      <c r="NEF41" s="317"/>
      <c r="NEG41" s="156" t="s">
        <v>18</v>
      </c>
      <c r="NEH41" s="157" t="s">
        <v>1</v>
      </c>
      <c r="NEI41" s="156" t="s">
        <v>29</v>
      </c>
      <c r="NEJ41" s="318" t="s">
        <v>247</v>
      </c>
      <c r="NEK41" s="317"/>
      <c r="NEL41" s="317"/>
      <c r="NEM41" s="317"/>
      <c r="NEN41" s="317"/>
      <c r="NEO41" s="156" t="s">
        <v>18</v>
      </c>
      <c r="NEP41" s="157" t="s">
        <v>1</v>
      </c>
      <c r="NEQ41" s="156" t="s">
        <v>29</v>
      </c>
      <c r="NER41" s="318" t="s">
        <v>247</v>
      </c>
      <c r="NES41" s="317"/>
      <c r="NET41" s="317"/>
      <c r="NEU41" s="317"/>
      <c r="NEV41" s="317"/>
      <c r="NEW41" s="156" t="s">
        <v>18</v>
      </c>
      <c r="NEX41" s="157" t="s">
        <v>1</v>
      </c>
      <c r="NEY41" s="156" t="s">
        <v>29</v>
      </c>
      <c r="NEZ41" s="318" t="s">
        <v>247</v>
      </c>
      <c r="NFA41" s="317"/>
      <c r="NFB41" s="317"/>
      <c r="NFC41" s="317"/>
      <c r="NFD41" s="317"/>
      <c r="NFE41" s="156" t="s">
        <v>18</v>
      </c>
      <c r="NFF41" s="157" t="s">
        <v>1</v>
      </c>
      <c r="NFG41" s="156" t="s">
        <v>29</v>
      </c>
      <c r="NFH41" s="318" t="s">
        <v>247</v>
      </c>
      <c r="NFI41" s="317"/>
      <c r="NFJ41" s="317"/>
      <c r="NFK41" s="317"/>
      <c r="NFL41" s="317"/>
      <c r="NFM41" s="156" t="s">
        <v>18</v>
      </c>
      <c r="NFN41" s="157" t="s">
        <v>1</v>
      </c>
      <c r="NFO41" s="156" t="s">
        <v>29</v>
      </c>
      <c r="NFP41" s="318" t="s">
        <v>247</v>
      </c>
      <c r="NFQ41" s="317"/>
      <c r="NFR41" s="317"/>
      <c r="NFS41" s="317"/>
      <c r="NFT41" s="317"/>
      <c r="NFU41" s="156" t="s">
        <v>18</v>
      </c>
      <c r="NFV41" s="157" t="s">
        <v>1</v>
      </c>
      <c r="NFW41" s="156" t="s">
        <v>29</v>
      </c>
      <c r="NFX41" s="318" t="s">
        <v>247</v>
      </c>
      <c r="NFY41" s="317"/>
      <c r="NFZ41" s="317"/>
      <c r="NGA41" s="317"/>
      <c r="NGB41" s="317"/>
      <c r="NGC41" s="156" t="s">
        <v>18</v>
      </c>
      <c r="NGD41" s="157" t="s">
        <v>1</v>
      </c>
      <c r="NGE41" s="156" t="s">
        <v>29</v>
      </c>
      <c r="NGF41" s="318" t="s">
        <v>247</v>
      </c>
      <c r="NGG41" s="317"/>
      <c r="NGH41" s="317"/>
      <c r="NGI41" s="317"/>
      <c r="NGJ41" s="317"/>
      <c r="NGK41" s="156" t="s">
        <v>18</v>
      </c>
      <c r="NGL41" s="157" t="s">
        <v>1</v>
      </c>
      <c r="NGM41" s="156" t="s">
        <v>29</v>
      </c>
      <c r="NGN41" s="318" t="s">
        <v>247</v>
      </c>
      <c r="NGO41" s="317"/>
      <c r="NGP41" s="317"/>
      <c r="NGQ41" s="317"/>
      <c r="NGR41" s="317"/>
      <c r="NGS41" s="156" t="s">
        <v>18</v>
      </c>
      <c r="NGT41" s="157" t="s">
        <v>1</v>
      </c>
      <c r="NGU41" s="156" t="s">
        <v>29</v>
      </c>
      <c r="NGV41" s="318" t="s">
        <v>247</v>
      </c>
      <c r="NGW41" s="317"/>
      <c r="NGX41" s="317"/>
      <c r="NGY41" s="317"/>
      <c r="NGZ41" s="317"/>
      <c r="NHA41" s="156" t="s">
        <v>18</v>
      </c>
      <c r="NHB41" s="157" t="s">
        <v>1</v>
      </c>
      <c r="NHC41" s="156" t="s">
        <v>29</v>
      </c>
      <c r="NHD41" s="318" t="s">
        <v>247</v>
      </c>
      <c r="NHE41" s="317"/>
      <c r="NHF41" s="317"/>
      <c r="NHG41" s="317"/>
      <c r="NHH41" s="317"/>
      <c r="NHI41" s="156" t="s">
        <v>18</v>
      </c>
      <c r="NHJ41" s="157" t="s">
        <v>1</v>
      </c>
      <c r="NHK41" s="156" t="s">
        <v>29</v>
      </c>
      <c r="NHL41" s="318" t="s">
        <v>247</v>
      </c>
      <c r="NHM41" s="317"/>
      <c r="NHN41" s="317"/>
      <c r="NHO41" s="317"/>
      <c r="NHP41" s="317"/>
      <c r="NHQ41" s="156" t="s">
        <v>18</v>
      </c>
      <c r="NHR41" s="157" t="s">
        <v>1</v>
      </c>
      <c r="NHS41" s="156" t="s">
        <v>29</v>
      </c>
      <c r="NHT41" s="318" t="s">
        <v>247</v>
      </c>
      <c r="NHU41" s="317"/>
      <c r="NHV41" s="317"/>
      <c r="NHW41" s="317"/>
      <c r="NHX41" s="317"/>
      <c r="NHY41" s="156" t="s">
        <v>18</v>
      </c>
      <c r="NHZ41" s="157" t="s">
        <v>1</v>
      </c>
      <c r="NIA41" s="156" t="s">
        <v>29</v>
      </c>
      <c r="NIB41" s="318" t="s">
        <v>247</v>
      </c>
      <c r="NIC41" s="317"/>
      <c r="NID41" s="317"/>
      <c r="NIE41" s="317"/>
      <c r="NIF41" s="317"/>
      <c r="NIG41" s="156" t="s">
        <v>18</v>
      </c>
      <c r="NIH41" s="157" t="s">
        <v>1</v>
      </c>
      <c r="NII41" s="156" t="s">
        <v>29</v>
      </c>
      <c r="NIJ41" s="318" t="s">
        <v>247</v>
      </c>
      <c r="NIK41" s="317"/>
      <c r="NIL41" s="317"/>
      <c r="NIM41" s="317"/>
      <c r="NIN41" s="317"/>
      <c r="NIO41" s="156" t="s">
        <v>18</v>
      </c>
      <c r="NIP41" s="157" t="s">
        <v>1</v>
      </c>
      <c r="NIQ41" s="156" t="s">
        <v>29</v>
      </c>
      <c r="NIR41" s="318" t="s">
        <v>247</v>
      </c>
      <c r="NIS41" s="317"/>
      <c r="NIT41" s="317"/>
      <c r="NIU41" s="317"/>
      <c r="NIV41" s="317"/>
      <c r="NIW41" s="156" t="s">
        <v>18</v>
      </c>
      <c r="NIX41" s="157" t="s">
        <v>1</v>
      </c>
      <c r="NIY41" s="156" t="s">
        <v>29</v>
      </c>
      <c r="NIZ41" s="318" t="s">
        <v>247</v>
      </c>
      <c r="NJA41" s="317"/>
      <c r="NJB41" s="317"/>
      <c r="NJC41" s="317"/>
      <c r="NJD41" s="317"/>
      <c r="NJE41" s="156" t="s">
        <v>18</v>
      </c>
      <c r="NJF41" s="157" t="s">
        <v>1</v>
      </c>
      <c r="NJG41" s="156" t="s">
        <v>29</v>
      </c>
      <c r="NJH41" s="318" t="s">
        <v>247</v>
      </c>
      <c r="NJI41" s="317"/>
      <c r="NJJ41" s="317"/>
      <c r="NJK41" s="317"/>
      <c r="NJL41" s="317"/>
      <c r="NJM41" s="156" t="s">
        <v>18</v>
      </c>
      <c r="NJN41" s="157" t="s">
        <v>1</v>
      </c>
      <c r="NJO41" s="156" t="s">
        <v>29</v>
      </c>
      <c r="NJP41" s="318" t="s">
        <v>247</v>
      </c>
      <c r="NJQ41" s="317"/>
      <c r="NJR41" s="317"/>
      <c r="NJS41" s="317"/>
      <c r="NJT41" s="317"/>
      <c r="NJU41" s="156" t="s">
        <v>18</v>
      </c>
      <c r="NJV41" s="157" t="s">
        <v>1</v>
      </c>
      <c r="NJW41" s="156" t="s">
        <v>29</v>
      </c>
      <c r="NJX41" s="318" t="s">
        <v>247</v>
      </c>
      <c r="NJY41" s="317"/>
      <c r="NJZ41" s="317"/>
      <c r="NKA41" s="317"/>
      <c r="NKB41" s="317"/>
      <c r="NKC41" s="156" t="s">
        <v>18</v>
      </c>
      <c r="NKD41" s="157" t="s">
        <v>1</v>
      </c>
      <c r="NKE41" s="156" t="s">
        <v>29</v>
      </c>
      <c r="NKF41" s="318" t="s">
        <v>247</v>
      </c>
      <c r="NKG41" s="317"/>
      <c r="NKH41" s="317"/>
      <c r="NKI41" s="317"/>
      <c r="NKJ41" s="317"/>
      <c r="NKK41" s="156" t="s">
        <v>18</v>
      </c>
      <c r="NKL41" s="157" t="s">
        <v>1</v>
      </c>
      <c r="NKM41" s="156" t="s">
        <v>29</v>
      </c>
      <c r="NKN41" s="318" t="s">
        <v>247</v>
      </c>
      <c r="NKO41" s="317"/>
      <c r="NKP41" s="317"/>
      <c r="NKQ41" s="317"/>
      <c r="NKR41" s="317"/>
      <c r="NKS41" s="156" t="s">
        <v>18</v>
      </c>
      <c r="NKT41" s="157" t="s">
        <v>1</v>
      </c>
      <c r="NKU41" s="156" t="s">
        <v>29</v>
      </c>
      <c r="NKV41" s="318" t="s">
        <v>247</v>
      </c>
      <c r="NKW41" s="317"/>
      <c r="NKX41" s="317"/>
      <c r="NKY41" s="317"/>
      <c r="NKZ41" s="317"/>
      <c r="NLA41" s="156" t="s">
        <v>18</v>
      </c>
      <c r="NLB41" s="157" t="s">
        <v>1</v>
      </c>
      <c r="NLC41" s="156" t="s">
        <v>29</v>
      </c>
      <c r="NLD41" s="318" t="s">
        <v>247</v>
      </c>
      <c r="NLE41" s="317"/>
      <c r="NLF41" s="317"/>
      <c r="NLG41" s="317"/>
      <c r="NLH41" s="317"/>
      <c r="NLI41" s="156" t="s">
        <v>18</v>
      </c>
      <c r="NLJ41" s="157" t="s">
        <v>1</v>
      </c>
      <c r="NLK41" s="156" t="s">
        <v>29</v>
      </c>
      <c r="NLL41" s="318" t="s">
        <v>247</v>
      </c>
      <c r="NLM41" s="317"/>
      <c r="NLN41" s="317"/>
      <c r="NLO41" s="317"/>
      <c r="NLP41" s="317"/>
      <c r="NLQ41" s="156" t="s">
        <v>18</v>
      </c>
      <c r="NLR41" s="157" t="s">
        <v>1</v>
      </c>
      <c r="NLS41" s="156" t="s">
        <v>29</v>
      </c>
      <c r="NLT41" s="318" t="s">
        <v>247</v>
      </c>
      <c r="NLU41" s="317"/>
      <c r="NLV41" s="317"/>
      <c r="NLW41" s="317"/>
      <c r="NLX41" s="317"/>
      <c r="NLY41" s="156" t="s">
        <v>18</v>
      </c>
      <c r="NLZ41" s="157" t="s">
        <v>1</v>
      </c>
      <c r="NMA41" s="156" t="s">
        <v>29</v>
      </c>
      <c r="NMB41" s="318" t="s">
        <v>247</v>
      </c>
      <c r="NMC41" s="317"/>
      <c r="NMD41" s="317"/>
      <c r="NME41" s="317"/>
      <c r="NMF41" s="317"/>
      <c r="NMG41" s="156" t="s">
        <v>18</v>
      </c>
      <c r="NMH41" s="157" t="s">
        <v>1</v>
      </c>
      <c r="NMI41" s="156" t="s">
        <v>29</v>
      </c>
      <c r="NMJ41" s="318" t="s">
        <v>247</v>
      </c>
      <c r="NMK41" s="317"/>
      <c r="NML41" s="317"/>
      <c r="NMM41" s="317"/>
      <c r="NMN41" s="317"/>
      <c r="NMO41" s="156" t="s">
        <v>18</v>
      </c>
      <c r="NMP41" s="157" t="s">
        <v>1</v>
      </c>
      <c r="NMQ41" s="156" t="s">
        <v>29</v>
      </c>
      <c r="NMR41" s="318" t="s">
        <v>247</v>
      </c>
      <c r="NMS41" s="317"/>
      <c r="NMT41" s="317"/>
      <c r="NMU41" s="317"/>
      <c r="NMV41" s="317"/>
      <c r="NMW41" s="156" t="s">
        <v>18</v>
      </c>
      <c r="NMX41" s="157" t="s">
        <v>1</v>
      </c>
      <c r="NMY41" s="156" t="s">
        <v>29</v>
      </c>
      <c r="NMZ41" s="318" t="s">
        <v>247</v>
      </c>
      <c r="NNA41" s="317"/>
      <c r="NNB41" s="317"/>
      <c r="NNC41" s="317"/>
      <c r="NND41" s="317"/>
      <c r="NNE41" s="156" t="s">
        <v>18</v>
      </c>
      <c r="NNF41" s="157" t="s">
        <v>1</v>
      </c>
      <c r="NNG41" s="156" t="s">
        <v>29</v>
      </c>
      <c r="NNH41" s="318" t="s">
        <v>247</v>
      </c>
      <c r="NNI41" s="317"/>
      <c r="NNJ41" s="317"/>
      <c r="NNK41" s="317"/>
      <c r="NNL41" s="317"/>
      <c r="NNM41" s="156" t="s">
        <v>18</v>
      </c>
      <c r="NNN41" s="157" t="s">
        <v>1</v>
      </c>
      <c r="NNO41" s="156" t="s">
        <v>29</v>
      </c>
      <c r="NNP41" s="318" t="s">
        <v>247</v>
      </c>
      <c r="NNQ41" s="317"/>
      <c r="NNR41" s="317"/>
      <c r="NNS41" s="317"/>
      <c r="NNT41" s="317"/>
      <c r="NNU41" s="156" t="s">
        <v>18</v>
      </c>
      <c r="NNV41" s="157" t="s">
        <v>1</v>
      </c>
      <c r="NNW41" s="156" t="s">
        <v>29</v>
      </c>
      <c r="NNX41" s="318" t="s">
        <v>247</v>
      </c>
      <c r="NNY41" s="317"/>
      <c r="NNZ41" s="317"/>
      <c r="NOA41" s="317"/>
      <c r="NOB41" s="317"/>
      <c r="NOC41" s="156" t="s">
        <v>18</v>
      </c>
      <c r="NOD41" s="157" t="s">
        <v>1</v>
      </c>
      <c r="NOE41" s="156" t="s">
        <v>29</v>
      </c>
      <c r="NOF41" s="318" t="s">
        <v>247</v>
      </c>
      <c r="NOG41" s="317"/>
      <c r="NOH41" s="317"/>
      <c r="NOI41" s="317"/>
      <c r="NOJ41" s="317"/>
      <c r="NOK41" s="156" t="s">
        <v>18</v>
      </c>
      <c r="NOL41" s="157" t="s">
        <v>1</v>
      </c>
      <c r="NOM41" s="156" t="s">
        <v>29</v>
      </c>
      <c r="NON41" s="318" t="s">
        <v>247</v>
      </c>
      <c r="NOO41" s="317"/>
      <c r="NOP41" s="317"/>
      <c r="NOQ41" s="317"/>
      <c r="NOR41" s="317"/>
      <c r="NOS41" s="156" t="s">
        <v>18</v>
      </c>
      <c r="NOT41" s="157" t="s">
        <v>1</v>
      </c>
      <c r="NOU41" s="156" t="s">
        <v>29</v>
      </c>
      <c r="NOV41" s="318" t="s">
        <v>247</v>
      </c>
      <c r="NOW41" s="317"/>
      <c r="NOX41" s="317"/>
      <c r="NOY41" s="317"/>
      <c r="NOZ41" s="317"/>
      <c r="NPA41" s="156" t="s">
        <v>18</v>
      </c>
      <c r="NPB41" s="157" t="s">
        <v>1</v>
      </c>
      <c r="NPC41" s="156" t="s">
        <v>29</v>
      </c>
      <c r="NPD41" s="318" t="s">
        <v>247</v>
      </c>
      <c r="NPE41" s="317"/>
      <c r="NPF41" s="317"/>
      <c r="NPG41" s="317"/>
      <c r="NPH41" s="317"/>
      <c r="NPI41" s="156" t="s">
        <v>18</v>
      </c>
      <c r="NPJ41" s="157" t="s">
        <v>1</v>
      </c>
      <c r="NPK41" s="156" t="s">
        <v>29</v>
      </c>
      <c r="NPL41" s="318" t="s">
        <v>247</v>
      </c>
      <c r="NPM41" s="317"/>
      <c r="NPN41" s="317"/>
      <c r="NPO41" s="317"/>
      <c r="NPP41" s="317"/>
      <c r="NPQ41" s="156" t="s">
        <v>18</v>
      </c>
      <c r="NPR41" s="157" t="s">
        <v>1</v>
      </c>
      <c r="NPS41" s="156" t="s">
        <v>29</v>
      </c>
      <c r="NPT41" s="318" t="s">
        <v>247</v>
      </c>
      <c r="NPU41" s="317"/>
      <c r="NPV41" s="317"/>
      <c r="NPW41" s="317"/>
      <c r="NPX41" s="317"/>
      <c r="NPY41" s="156" t="s">
        <v>18</v>
      </c>
      <c r="NPZ41" s="157" t="s">
        <v>1</v>
      </c>
      <c r="NQA41" s="156" t="s">
        <v>29</v>
      </c>
      <c r="NQB41" s="318" t="s">
        <v>247</v>
      </c>
      <c r="NQC41" s="317"/>
      <c r="NQD41" s="317"/>
      <c r="NQE41" s="317"/>
      <c r="NQF41" s="317"/>
      <c r="NQG41" s="156" t="s">
        <v>18</v>
      </c>
      <c r="NQH41" s="157" t="s">
        <v>1</v>
      </c>
      <c r="NQI41" s="156" t="s">
        <v>29</v>
      </c>
      <c r="NQJ41" s="318" t="s">
        <v>247</v>
      </c>
      <c r="NQK41" s="317"/>
      <c r="NQL41" s="317"/>
      <c r="NQM41" s="317"/>
      <c r="NQN41" s="317"/>
      <c r="NQO41" s="156" t="s">
        <v>18</v>
      </c>
      <c r="NQP41" s="157" t="s">
        <v>1</v>
      </c>
      <c r="NQQ41" s="156" t="s">
        <v>29</v>
      </c>
      <c r="NQR41" s="318" t="s">
        <v>247</v>
      </c>
      <c r="NQS41" s="317"/>
      <c r="NQT41" s="317"/>
      <c r="NQU41" s="317"/>
      <c r="NQV41" s="317"/>
      <c r="NQW41" s="156" t="s">
        <v>18</v>
      </c>
      <c r="NQX41" s="157" t="s">
        <v>1</v>
      </c>
      <c r="NQY41" s="156" t="s">
        <v>29</v>
      </c>
      <c r="NQZ41" s="318" t="s">
        <v>247</v>
      </c>
      <c r="NRA41" s="317"/>
      <c r="NRB41" s="317"/>
      <c r="NRC41" s="317"/>
      <c r="NRD41" s="317"/>
      <c r="NRE41" s="156" t="s">
        <v>18</v>
      </c>
      <c r="NRF41" s="157" t="s">
        <v>1</v>
      </c>
      <c r="NRG41" s="156" t="s">
        <v>29</v>
      </c>
      <c r="NRH41" s="318" t="s">
        <v>247</v>
      </c>
      <c r="NRI41" s="317"/>
      <c r="NRJ41" s="317"/>
      <c r="NRK41" s="317"/>
      <c r="NRL41" s="317"/>
      <c r="NRM41" s="156" t="s">
        <v>18</v>
      </c>
      <c r="NRN41" s="157" t="s">
        <v>1</v>
      </c>
      <c r="NRO41" s="156" t="s">
        <v>29</v>
      </c>
      <c r="NRP41" s="318" t="s">
        <v>247</v>
      </c>
      <c r="NRQ41" s="317"/>
      <c r="NRR41" s="317"/>
      <c r="NRS41" s="317"/>
      <c r="NRT41" s="317"/>
      <c r="NRU41" s="156" t="s">
        <v>18</v>
      </c>
      <c r="NRV41" s="157" t="s">
        <v>1</v>
      </c>
      <c r="NRW41" s="156" t="s">
        <v>29</v>
      </c>
      <c r="NRX41" s="318" t="s">
        <v>247</v>
      </c>
      <c r="NRY41" s="317"/>
      <c r="NRZ41" s="317"/>
      <c r="NSA41" s="317"/>
      <c r="NSB41" s="317"/>
      <c r="NSC41" s="156" t="s">
        <v>18</v>
      </c>
      <c r="NSD41" s="157" t="s">
        <v>1</v>
      </c>
      <c r="NSE41" s="156" t="s">
        <v>29</v>
      </c>
      <c r="NSF41" s="318" t="s">
        <v>247</v>
      </c>
      <c r="NSG41" s="317"/>
      <c r="NSH41" s="317"/>
      <c r="NSI41" s="317"/>
      <c r="NSJ41" s="317"/>
      <c r="NSK41" s="156" t="s">
        <v>18</v>
      </c>
      <c r="NSL41" s="157" t="s">
        <v>1</v>
      </c>
      <c r="NSM41" s="156" t="s">
        <v>29</v>
      </c>
      <c r="NSN41" s="318" t="s">
        <v>247</v>
      </c>
      <c r="NSO41" s="317"/>
      <c r="NSP41" s="317"/>
      <c r="NSQ41" s="317"/>
      <c r="NSR41" s="317"/>
      <c r="NSS41" s="156" t="s">
        <v>18</v>
      </c>
      <c r="NST41" s="157" t="s">
        <v>1</v>
      </c>
      <c r="NSU41" s="156" t="s">
        <v>29</v>
      </c>
      <c r="NSV41" s="318" t="s">
        <v>247</v>
      </c>
      <c r="NSW41" s="317"/>
      <c r="NSX41" s="317"/>
      <c r="NSY41" s="317"/>
      <c r="NSZ41" s="317"/>
      <c r="NTA41" s="156" t="s">
        <v>18</v>
      </c>
      <c r="NTB41" s="157" t="s">
        <v>1</v>
      </c>
      <c r="NTC41" s="156" t="s">
        <v>29</v>
      </c>
      <c r="NTD41" s="318" t="s">
        <v>247</v>
      </c>
      <c r="NTE41" s="317"/>
      <c r="NTF41" s="317"/>
      <c r="NTG41" s="317"/>
      <c r="NTH41" s="317"/>
      <c r="NTI41" s="156" t="s">
        <v>18</v>
      </c>
      <c r="NTJ41" s="157" t="s">
        <v>1</v>
      </c>
      <c r="NTK41" s="156" t="s">
        <v>29</v>
      </c>
      <c r="NTL41" s="318" t="s">
        <v>247</v>
      </c>
      <c r="NTM41" s="317"/>
      <c r="NTN41" s="317"/>
      <c r="NTO41" s="317"/>
      <c r="NTP41" s="317"/>
      <c r="NTQ41" s="156" t="s">
        <v>18</v>
      </c>
      <c r="NTR41" s="157" t="s">
        <v>1</v>
      </c>
      <c r="NTS41" s="156" t="s">
        <v>29</v>
      </c>
      <c r="NTT41" s="318" t="s">
        <v>247</v>
      </c>
      <c r="NTU41" s="317"/>
      <c r="NTV41" s="317"/>
      <c r="NTW41" s="317"/>
      <c r="NTX41" s="317"/>
      <c r="NTY41" s="156" t="s">
        <v>18</v>
      </c>
      <c r="NTZ41" s="157" t="s">
        <v>1</v>
      </c>
      <c r="NUA41" s="156" t="s">
        <v>29</v>
      </c>
      <c r="NUB41" s="318" t="s">
        <v>247</v>
      </c>
      <c r="NUC41" s="317"/>
      <c r="NUD41" s="317"/>
      <c r="NUE41" s="317"/>
      <c r="NUF41" s="317"/>
      <c r="NUG41" s="156" t="s">
        <v>18</v>
      </c>
      <c r="NUH41" s="157" t="s">
        <v>1</v>
      </c>
      <c r="NUI41" s="156" t="s">
        <v>29</v>
      </c>
      <c r="NUJ41" s="318" t="s">
        <v>247</v>
      </c>
      <c r="NUK41" s="317"/>
      <c r="NUL41" s="317"/>
      <c r="NUM41" s="317"/>
      <c r="NUN41" s="317"/>
      <c r="NUO41" s="156" t="s">
        <v>18</v>
      </c>
      <c r="NUP41" s="157" t="s">
        <v>1</v>
      </c>
      <c r="NUQ41" s="156" t="s">
        <v>29</v>
      </c>
      <c r="NUR41" s="318" t="s">
        <v>247</v>
      </c>
      <c r="NUS41" s="317"/>
      <c r="NUT41" s="317"/>
      <c r="NUU41" s="317"/>
      <c r="NUV41" s="317"/>
      <c r="NUW41" s="156" t="s">
        <v>18</v>
      </c>
      <c r="NUX41" s="157" t="s">
        <v>1</v>
      </c>
      <c r="NUY41" s="156" t="s">
        <v>29</v>
      </c>
      <c r="NUZ41" s="318" t="s">
        <v>247</v>
      </c>
      <c r="NVA41" s="317"/>
      <c r="NVB41" s="317"/>
      <c r="NVC41" s="317"/>
      <c r="NVD41" s="317"/>
      <c r="NVE41" s="156" t="s">
        <v>18</v>
      </c>
      <c r="NVF41" s="157" t="s">
        <v>1</v>
      </c>
      <c r="NVG41" s="156" t="s">
        <v>29</v>
      </c>
      <c r="NVH41" s="318" t="s">
        <v>247</v>
      </c>
      <c r="NVI41" s="317"/>
      <c r="NVJ41" s="317"/>
      <c r="NVK41" s="317"/>
      <c r="NVL41" s="317"/>
      <c r="NVM41" s="156" t="s">
        <v>18</v>
      </c>
      <c r="NVN41" s="157" t="s">
        <v>1</v>
      </c>
      <c r="NVO41" s="156" t="s">
        <v>29</v>
      </c>
      <c r="NVP41" s="318" t="s">
        <v>247</v>
      </c>
      <c r="NVQ41" s="317"/>
      <c r="NVR41" s="317"/>
      <c r="NVS41" s="317"/>
      <c r="NVT41" s="317"/>
      <c r="NVU41" s="156" t="s">
        <v>18</v>
      </c>
      <c r="NVV41" s="157" t="s">
        <v>1</v>
      </c>
      <c r="NVW41" s="156" t="s">
        <v>29</v>
      </c>
      <c r="NVX41" s="318" t="s">
        <v>247</v>
      </c>
      <c r="NVY41" s="317"/>
      <c r="NVZ41" s="317"/>
      <c r="NWA41" s="317"/>
      <c r="NWB41" s="317"/>
      <c r="NWC41" s="156" t="s">
        <v>18</v>
      </c>
      <c r="NWD41" s="157" t="s">
        <v>1</v>
      </c>
      <c r="NWE41" s="156" t="s">
        <v>29</v>
      </c>
      <c r="NWF41" s="318" t="s">
        <v>247</v>
      </c>
      <c r="NWG41" s="317"/>
      <c r="NWH41" s="317"/>
      <c r="NWI41" s="317"/>
      <c r="NWJ41" s="317"/>
      <c r="NWK41" s="156" t="s">
        <v>18</v>
      </c>
      <c r="NWL41" s="157" t="s">
        <v>1</v>
      </c>
      <c r="NWM41" s="156" t="s">
        <v>29</v>
      </c>
      <c r="NWN41" s="318" t="s">
        <v>247</v>
      </c>
      <c r="NWO41" s="317"/>
      <c r="NWP41" s="317"/>
      <c r="NWQ41" s="317"/>
      <c r="NWR41" s="317"/>
      <c r="NWS41" s="156" t="s">
        <v>18</v>
      </c>
      <c r="NWT41" s="157" t="s">
        <v>1</v>
      </c>
      <c r="NWU41" s="156" t="s">
        <v>29</v>
      </c>
      <c r="NWV41" s="318" t="s">
        <v>247</v>
      </c>
      <c r="NWW41" s="317"/>
      <c r="NWX41" s="317"/>
      <c r="NWY41" s="317"/>
      <c r="NWZ41" s="317"/>
      <c r="NXA41" s="156" t="s">
        <v>18</v>
      </c>
      <c r="NXB41" s="157" t="s">
        <v>1</v>
      </c>
      <c r="NXC41" s="156" t="s">
        <v>29</v>
      </c>
      <c r="NXD41" s="318" t="s">
        <v>247</v>
      </c>
      <c r="NXE41" s="317"/>
      <c r="NXF41" s="317"/>
      <c r="NXG41" s="317"/>
      <c r="NXH41" s="317"/>
      <c r="NXI41" s="156" t="s">
        <v>18</v>
      </c>
      <c r="NXJ41" s="157" t="s">
        <v>1</v>
      </c>
      <c r="NXK41" s="156" t="s">
        <v>29</v>
      </c>
      <c r="NXL41" s="318" t="s">
        <v>247</v>
      </c>
      <c r="NXM41" s="317"/>
      <c r="NXN41" s="317"/>
      <c r="NXO41" s="317"/>
      <c r="NXP41" s="317"/>
      <c r="NXQ41" s="156" t="s">
        <v>18</v>
      </c>
      <c r="NXR41" s="157" t="s">
        <v>1</v>
      </c>
      <c r="NXS41" s="156" t="s">
        <v>29</v>
      </c>
      <c r="NXT41" s="318" t="s">
        <v>247</v>
      </c>
      <c r="NXU41" s="317"/>
      <c r="NXV41" s="317"/>
      <c r="NXW41" s="317"/>
      <c r="NXX41" s="317"/>
      <c r="NXY41" s="156" t="s">
        <v>18</v>
      </c>
      <c r="NXZ41" s="157" t="s">
        <v>1</v>
      </c>
      <c r="NYA41" s="156" t="s">
        <v>29</v>
      </c>
      <c r="NYB41" s="318" t="s">
        <v>247</v>
      </c>
      <c r="NYC41" s="317"/>
      <c r="NYD41" s="317"/>
      <c r="NYE41" s="317"/>
      <c r="NYF41" s="317"/>
      <c r="NYG41" s="156" t="s">
        <v>18</v>
      </c>
      <c r="NYH41" s="157" t="s">
        <v>1</v>
      </c>
      <c r="NYI41" s="156" t="s">
        <v>29</v>
      </c>
      <c r="NYJ41" s="318" t="s">
        <v>247</v>
      </c>
      <c r="NYK41" s="317"/>
      <c r="NYL41" s="317"/>
      <c r="NYM41" s="317"/>
      <c r="NYN41" s="317"/>
      <c r="NYO41" s="156" t="s">
        <v>18</v>
      </c>
      <c r="NYP41" s="157" t="s">
        <v>1</v>
      </c>
      <c r="NYQ41" s="156" t="s">
        <v>29</v>
      </c>
      <c r="NYR41" s="318" t="s">
        <v>247</v>
      </c>
      <c r="NYS41" s="317"/>
      <c r="NYT41" s="317"/>
      <c r="NYU41" s="317"/>
      <c r="NYV41" s="317"/>
      <c r="NYW41" s="156" t="s">
        <v>18</v>
      </c>
      <c r="NYX41" s="157" t="s">
        <v>1</v>
      </c>
      <c r="NYY41" s="156" t="s">
        <v>29</v>
      </c>
      <c r="NYZ41" s="318" t="s">
        <v>247</v>
      </c>
      <c r="NZA41" s="317"/>
      <c r="NZB41" s="317"/>
      <c r="NZC41" s="317"/>
      <c r="NZD41" s="317"/>
      <c r="NZE41" s="156" t="s">
        <v>18</v>
      </c>
      <c r="NZF41" s="157" t="s">
        <v>1</v>
      </c>
      <c r="NZG41" s="156" t="s">
        <v>29</v>
      </c>
      <c r="NZH41" s="318" t="s">
        <v>247</v>
      </c>
      <c r="NZI41" s="317"/>
      <c r="NZJ41" s="317"/>
      <c r="NZK41" s="317"/>
      <c r="NZL41" s="317"/>
      <c r="NZM41" s="156" t="s">
        <v>18</v>
      </c>
      <c r="NZN41" s="157" t="s">
        <v>1</v>
      </c>
      <c r="NZO41" s="156" t="s">
        <v>29</v>
      </c>
      <c r="NZP41" s="318" t="s">
        <v>247</v>
      </c>
      <c r="NZQ41" s="317"/>
      <c r="NZR41" s="317"/>
      <c r="NZS41" s="317"/>
      <c r="NZT41" s="317"/>
      <c r="NZU41" s="156" t="s">
        <v>18</v>
      </c>
      <c r="NZV41" s="157" t="s">
        <v>1</v>
      </c>
      <c r="NZW41" s="156" t="s">
        <v>29</v>
      </c>
      <c r="NZX41" s="318" t="s">
        <v>247</v>
      </c>
      <c r="NZY41" s="317"/>
      <c r="NZZ41" s="317"/>
      <c r="OAA41" s="317"/>
      <c r="OAB41" s="317"/>
      <c r="OAC41" s="156" t="s">
        <v>18</v>
      </c>
      <c r="OAD41" s="157" t="s">
        <v>1</v>
      </c>
      <c r="OAE41" s="156" t="s">
        <v>29</v>
      </c>
      <c r="OAF41" s="318" t="s">
        <v>247</v>
      </c>
      <c r="OAG41" s="317"/>
      <c r="OAH41" s="317"/>
      <c r="OAI41" s="317"/>
      <c r="OAJ41" s="317"/>
      <c r="OAK41" s="156" t="s">
        <v>18</v>
      </c>
      <c r="OAL41" s="157" t="s">
        <v>1</v>
      </c>
      <c r="OAM41" s="156" t="s">
        <v>29</v>
      </c>
      <c r="OAN41" s="318" t="s">
        <v>247</v>
      </c>
      <c r="OAO41" s="317"/>
      <c r="OAP41" s="317"/>
      <c r="OAQ41" s="317"/>
      <c r="OAR41" s="317"/>
      <c r="OAS41" s="156" t="s">
        <v>18</v>
      </c>
      <c r="OAT41" s="157" t="s">
        <v>1</v>
      </c>
      <c r="OAU41" s="156" t="s">
        <v>29</v>
      </c>
      <c r="OAV41" s="318" t="s">
        <v>247</v>
      </c>
      <c r="OAW41" s="317"/>
      <c r="OAX41" s="317"/>
      <c r="OAY41" s="317"/>
      <c r="OAZ41" s="317"/>
      <c r="OBA41" s="156" t="s">
        <v>18</v>
      </c>
      <c r="OBB41" s="157" t="s">
        <v>1</v>
      </c>
      <c r="OBC41" s="156" t="s">
        <v>29</v>
      </c>
      <c r="OBD41" s="318" t="s">
        <v>247</v>
      </c>
      <c r="OBE41" s="317"/>
      <c r="OBF41" s="317"/>
      <c r="OBG41" s="317"/>
      <c r="OBH41" s="317"/>
      <c r="OBI41" s="156" t="s">
        <v>18</v>
      </c>
      <c r="OBJ41" s="157" t="s">
        <v>1</v>
      </c>
      <c r="OBK41" s="156" t="s">
        <v>29</v>
      </c>
      <c r="OBL41" s="318" t="s">
        <v>247</v>
      </c>
      <c r="OBM41" s="317"/>
      <c r="OBN41" s="317"/>
      <c r="OBO41" s="317"/>
      <c r="OBP41" s="317"/>
      <c r="OBQ41" s="156" t="s">
        <v>18</v>
      </c>
      <c r="OBR41" s="157" t="s">
        <v>1</v>
      </c>
      <c r="OBS41" s="156" t="s">
        <v>29</v>
      </c>
      <c r="OBT41" s="318" t="s">
        <v>247</v>
      </c>
      <c r="OBU41" s="317"/>
      <c r="OBV41" s="317"/>
      <c r="OBW41" s="317"/>
      <c r="OBX41" s="317"/>
      <c r="OBY41" s="156" t="s">
        <v>18</v>
      </c>
      <c r="OBZ41" s="157" t="s">
        <v>1</v>
      </c>
      <c r="OCA41" s="156" t="s">
        <v>29</v>
      </c>
      <c r="OCB41" s="318" t="s">
        <v>247</v>
      </c>
      <c r="OCC41" s="317"/>
      <c r="OCD41" s="317"/>
      <c r="OCE41" s="317"/>
      <c r="OCF41" s="317"/>
      <c r="OCG41" s="156" t="s">
        <v>18</v>
      </c>
      <c r="OCH41" s="157" t="s">
        <v>1</v>
      </c>
      <c r="OCI41" s="156" t="s">
        <v>29</v>
      </c>
      <c r="OCJ41" s="318" t="s">
        <v>247</v>
      </c>
      <c r="OCK41" s="317"/>
      <c r="OCL41" s="317"/>
      <c r="OCM41" s="317"/>
      <c r="OCN41" s="317"/>
      <c r="OCO41" s="156" t="s">
        <v>18</v>
      </c>
      <c r="OCP41" s="157" t="s">
        <v>1</v>
      </c>
      <c r="OCQ41" s="156" t="s">
        <v>29</v>
      </c>
      <c r="OCR41" s="318" t="s">
        <v>247</v>
      </c>
      <c r="OCS41" s="317"/>
      <c r="OCT41" s="317"/>
      <c r="OCU41" s="317"/>
      <c r="OCV41" s="317"/>
      <c r="OCW41" s="156" t="s">
        <v>18</v>
      </c>
      <c r="OCX41" s="157" t="s">
        <v>1</v>
      </c>
      <c r="OCY41" s="156" t="s">
        <v>29</v>
      </c>
      <c r="OCZ41" s="318" t="s">
        <v>247</v>
      </c>
      <c r="ODA41" s="317"/>
      <c r="ODB41" s="317"/>
      <c r="ODC41" s="317"/>
      <c r="ODD41" s="317"/>
      <c r="ODE41" s="156" t="s">
        <v>18</v>
      </c>
      <c r="ODF41" s="157" t="s">
        <v>1</v>
      </c>
      <c r="ODG41" s="156" t="s">
        <v>29</v>
      </c>
      <c r="ODH41" s="318" t="s">
        <v>247</v>
      </c>
      <c r="ODI41" s="317"/>
      <c r="ODJ41" s="317"/>
      <c r="ODK41" s="317"/>
      <c r="ODL41" s="317"/>
      <c r="ODM41" s="156" t="s">
        <v>18</v>
      </c>
      <c r="ODN41" s="157" t="s">
        <v>1</v>
      </c>
      <c r="ODO41" s="156" t="s">
        <v>29</v>
      </c>
      <c r="ODP41" s="318" t="s">
        <v>247</v>
      </c>
      <c r="ODQ41" s="317"/>
      <c r="ODR41" s="317"/>
      <c r="ODS41" s="317"/>
      <c r="ODT41" s="317"/>
      <c r="ODU41" s="156" t="s">
        <v>18</v>
      </c>
      <c r="ODV41" s="157" t="s">
        <v>1</v>
      </c>
      <c r="ODW41" s="156" t="s">
        <v>29</v>
      </c>
      <c r="ODX41" s="318" t="s">
        <v>247</v>
      </c>
      <c r="ODY41" s="317"/>
      <c r="ODZ41" s="317"/>
      <c r="OEA41" s="317"/>
      <c r="OEB41" s="317"/>
      <c r="OEC41" s="156" t="s">
        <v>18</v>
      </c>
      <c r="OED41" s="157" t="s">
        <v>1</v>
      </c>
      <c r="OEE41" s="156" t="s">
        <v>29</v>
      </c>
      <c r="OEF41" s="318" t="s">
        <v>247</v>
      </c>
      <c r="OEG41" s="317"/>
      <c r="OEH41" s="317"/>
      <c r="OEI41" s="317"/>
      <c r="OEJ41" s="317"/>
      <c r="OEK41" s="156" t="s">
        <v>18</v>
      </c>
      <c r="OEL41" s="157" t="s">
        <v>1</v>
      </c>
      <c r="OEM41" s="156" t="s">
        <v>29</v>
      </c>
      <c r="OEN41" s="318" t="s">
        <v>247</v>
      </c>
      <c r="OEO41" s="317"/>
      <c r="OEP41" s="317"/>
      <c r="OEQ41" s="317"/>
      <c r="OER41" s="317"/>
      <c r="OES41" s="156" t="s">
        <v>18</v>
      </c>
      <c r="OET41" s="157" t="s">
        <v>1</v>
      </c>
      <c r="OEU41" s="156" t="s">
        <v>29</v>
      </c>
      <c r="OEV41" s="318" t="s">
        <v>247</v>
      </c>
      <c r="OEW41" s="317"/>
      <c r="OEX41" s="317"/>
      <c r="OEY41" s="317"/>
      <c r="OEZ41" s="317"/>
      <c r="OFA41" s="156" t="s">
        <v>18</v>
      </c>
      <c r="OFB41" s="157" t="s">
        <v>1</v>
      </c>
      <c r="OFC41" s="156" t="s">
        <v>29</v>
      </c>
      <c r="OFD41" s="318" t="s">
        <v>247</v>
      </c>
      <c r="OFE41" s="317"/>
      <c r="OFF41" s="317"/>
      <c r="OFG41" s="317"/>
      <c r="OFH41" s="317"/>
      <c r="OFI41" s="156" t="s">
        <v>18</v>
      </c>
      <c r="OFJ41" s="157" t="s">
        <v>1</v>
      </c>
      <c r="OFK41" s="156" t="s">
        <v>29</v>
      </c>
      <c r="OFL41" s="318" t="s">
        <v>247</v>
      </c>
      <c r="OFM41" s="317"/>
      <c r="OFN41" s="317"/>
      <c r="OFO41" s="317"/>
      <c r="OFP41" s="317"/>
      <c r="OFQ41" s="156" t="s">
        <v>18</v>
      </c>
      <c r="OFR41" s="157" t="s">
        <v>1</v>
      </c>
      <c r="OFS41" s="156" t="s">
        <v>29</v>
      </c>
      <c r="OFT41" s="318" t="s">
        <v>247</v>
      </c>
      <c r="OFU41" s="317"/>
      <c r="OFV41" s="317"/>
      <c r="OFW41" s="317"/>
      <c r="OFX41" s="317"/>
      <c r="OFY41" s="156" t="s">
        <v>18</v>
      </c>
      <c r="OFZ41" s="157" t="s">
        <v>1</v>
      </c>
      <c r="OGA41" s="156" t="s">
        <v>29</v>
      </c>
      <c r="OGB41" s="318" t="s">
        <v>247</v>
      </c>
      <c r="OGC41" s="317"/>
      <c r="OGD41" s="317"/>
      <c r="OGE41" s="317"/>
      <c r="OGF41" s="317"/>
      <c r="OGG41" s="156" t="s">
        <v>18</v>
      </c>
      <c r="OGH41" s="157" t="s">
        <v>1</v>
      </c>
      <c r="OGI41" s="156" t="s">
        <v>29</v>
      </c>
      <c r="OGJ41" s="318" t="s">
        <v>247</v>
      </c>
      <c r="OGK41" s="317"/>
      <c r="OGL41" s="317"/>
      <c r="OGM41" s="317"/>
      <c r="OGN41" s="317"/>
      <c r="OGO41" s="156" t="s">
        <v>18</v>
      </c>
      <c r="OGP41" s="157" t="s">
        <v>1</v>
      </c>
      <c r="OGQ41" s="156" t="s">
        <v>29</v>
      </c>
      <c r="OGR41" s="318" t="s">
        <v>247</v>
      </c>
      <c r="OGS41" s="317"/>
      <c r="OGT41" s="317"/>
      <c r="OGU41" s="317"/>
      <c r="OGV41" s="317"/>
      <c r="OGW41" s="156" t="s">
        <v>18</v>
      </c>
      <c r="OGX41" s="157" t="s">
        <v>1</v>
      </c>
      <c r="OGY41" s="156" t="s">
        <v>29</v>
      </c>
      <c r="OGZ41" s="318" t="s">
        <v>247</v>
      </c>
      <c r="OHA41" s="317"/>
      <c r="OHB41" s="317"/>
      <c r="OHC41" s="317"/>
      <c r="OHD41" s="317"/>
      <c r="OHE41" s="156" t="s">
        <v>18</v>
      </c>
      <c r="OHF41" s="157" t="s">
        <v>1</v>
      </c>
      <c r="OHG41" s="156" t="s">
        <v>29</v>
      </c>
      <c r="OHH41" s="318" t="s">
        <v>247</v>
      </c>
      <c r="OHI41" s="317"/>
      <c r="OHJ41" s="317"/>
      <c r="OHK41" s="317"/>
      <c r="OHL41" s="317"/>
      <c r="OHM41" s="156" t="s">
        <v>18</v>
      </c>
      <c r="OHN41" s="157" t="s">
        <v>1</v>
      </c>
      <c r="OHO41" s="156" t="s">
        <v>29</v>
      </c>
      <c r="OHP41" s="318" t="s">
        <v>247</v>
      </c>
      <c r="OHQ41" s="317"/>
      <c r="OHR41" s="317"/>
      <c r="OHS41" s="317"/>
      <c r="OHT41" s="317"/>
      <c r="OHU41" s="156" t="s">
        <v>18</v>
      </c>
      <c r="OHV41" s="157" t="s">
        <v>1</v>
      </c>
      <c r="OHW41" s="156" t="s">
        <v>29</v>
      </c>
      <c r="OHX41" s="318" t="s">
        <v>247</v>
      </c>
      <c r="OHY41" s="317"/>
      <c r="OHZ41" s="317"/>
      <c r="OIA41" s="317"/>
      <c r="OIB41" s="317"/>
      <c r="OIC41" s="156" t="s">
        <v>18</v>
      </c>
      <c r="OID41" s="157" t="s">
        <v>1</v>
      </c>
      <c r="OIE41" s="156" t="s">
        <v>29</v>
      </c>
      <c r="OIF41" s="318" t="s">
        <v>247</v>
      </c>
      <c r="OIG41" s="317"/>
      <c r="OIH41" s="317"/>
      <c r="OII41" s="317"/>
      <c r="OIJ41" s="317"/>
      <c r="OIK41" s="156" t="s">
        <v>18</v>
      </c>
      <c r="OIL41" s="157" t="s">
        <v>1</v>
      </c>
      <c r="OIM41" s="156" t="s">
        <v>29</v>
      </c>
      <c r="OIN41" s="318" t="s">
        <v>247</v>
      </c>
      <c r="OIO41" s="317"/>
      <c r="OIP41" s="317"/>
      <c r="OIQ41" s="317"/>
      <c r="OIR41" s="317"/>
      <c r="OIS41" s="156" t="s">
        <v>18</v>
      </c>
      <c r="OIT41" s="157" t="s">
        <v>1</v>
      </c>
      <c r="OIU41" s="156" t="s">
        <v>29</v>
      </c>
      <c r="OIV41" s="318" t="s">
        <v>247</v>
      </c>
      <c r="OIW41" s="317"/>
      <c r="OIX41" s="317"/>
      <c r="OIY41" s="317"/>
      <c r="OIZ41" s="317"/>
      <c r="OJA41" s="156" t="s">
        <v>18</v>
      </c>
      <c r="OJB41" s="157" t="s">
        <v>1</v>
      </c>
      <c r="OJC41" s="156" t="s">
        <v>29</v>
      </c>
      <c r="OJD41" s="318" t="s">
        <v>247</v>
      </c>
      <c r="OJE41" s="317"/>
      <c r="OJF41" s="317"/>
      <c r="OJG41" s="317"/>
      <c r="OJH41" s="317"/>
      <c r="OJI41" s="156" t="s">
        <v>18</v>
      </c>
      <c r="OJJ41" s="157" t="s">
        <v>1</v>
      </c>
      <c r="OJK41" s="156" t="s">
        <v>29</v>
      </c>
      <c r="OJL41" s="318" t="s">
        <v>247</v>
      </c>
      <c r="OJM41" s="317"/>
      <c r="OJN41" s="317"/>
      <c r="OJO41" s="317"/>
      <c r="OJP41" s="317"/>
      <c r="OJQ41" s="156" t="s">
        <v>18</v>
      </c>
      <c r="OJR41" s="157" t="s">
        <v>1</v>
      </c>
      <c r="OJS41" s="156" t="s">
        <v>29</v>
      </c>
      <c r="OJT41" s="318" t="s">
        <v>247</v>
      </c>
      <c r="OJU41" s="317"/>
      <c r="OJV41" s="317"/>
      <c r="OJW41" s="317"/>
      <c r="OJX41" s="317"/>
      <c r="OJY41" s="156" t="s">
        <v>18</v>
      </c>
      <c r="OJZ41" s="157" t="s">
        <v>1</v>
      </c>
      <c r="OKA41" s="156" t="s">
        <v>29</v>
      </c>
      <c r="OKB41" s="318" t="s">
        <v>247</v>
      </c>
      <c r="OKC41" s="317"/>
      <c r="OKD41" s="317"/>
      <c r="OKE41" s="317"/>
      <c r="OKF41" s="317"/>
      <c r="OKG41" s="156" t="s">
        <v>18</v>
      </c>
      <c r="OKH41" s="157" t="s">
        <v>1</v>
      </c>
      <c r="OKI41" s="156" t="s">
        <v>29</v>
      </c>
      <c r="OKJ41" s="318" t="s">
        <v>247</v>
      </c>
      <c r="OKK41" s="317"/>
      <c r="OKL41" s="317"/>
      <c r="OKM41" s="317"/>
      <c r="OKN41" s="317"/>
      <c r="OKO41" s="156" t="s">
        <v>18</v>
      </c>
      <c r="OKP41" s="157" t="s">
        <v>1</v>
      </c>
      <c r="OKQ41" s="156" t="s">
        <v>29</v>
      </c>
      <c r="OKR41" s="318" t="s">
        <v>247</v>
      </c>
      <c r="OKS41" s="317"/>
      <c r="OKT41" s="317"/>
      <c r="OKU41" s="317"/>
      <c r="OKV41" s="317"/>
      <c r="OKW41" s="156" t="s">
        <v>18</v>
      </c>
      <c r="OKX41" s="157" t="s">
        <v>1</v>
      </c>
      <c r="OKY41" s="156" t="s">
        <v>29</v>
      </c>
      <c r="OKZ41" s="318" t="s">
        <v>247</v>
      </c>
      <c r="OLA41" s="317"/>
      <c r="OLB41" s="317"/>
      <c r="OLC41" s="317"/>
      <c r="OLD41" s="317"/>
      <c r="OLE41" s="156" t="s">
        <v>18</v>
      </c>
      <c r="OLF41" s="157" t="s">
        <v>1</v>
      </c>
      <c r="OLG41" s="156" t="s">
        <v>29</v>
      </c>
      <c r="OLH41" s="318" t="s">
        <v>247</v>
      </c>
      <c r="OLI41" s="317"/>
      <c r="OLJ41" s="317"/>
      <c r="OLK41" s="317"/>
      <c r="OLL41" s="317"/>
      <c r="OLM41" s="156" t="s">
        <v>18</v>
      </c>
      <c r="OLN41" s="157" t="s">
        <v>1</v>
      </c>
      <c r="OLO41" s="156" t="s">
        <v>29</v>
      </c>
      <c r="OLP41" s="318" t="s">
        <v>247</v>
      </c>
      <c r="OLQ41" s="317"/>
      <c r="OLR41" s="317"/>
      <c r="OLS41" s="317"/>
      <c r="OLT41" s="317"/>
      <c r="OLU41" s="156" t="s">
        <v>18</v>
      </c>
      <c r="OLV41" s="157" t="s">
        <v>1</v>
      </c>
      <c r="OLW41" s="156" t="s">
        <v>29</v>
      </c>
      <c r="OLX41" s="318" t="s">
        <v>247</v>
      </c>
      <c r="OLY41" s="317"/>
      <c r="OLZ41" s="317"/>
      <c r="OMA41" s="317"/>
      <c r="OMB41" s="317"/>
      <c r="OMC41" s="156" t="s">
        <v>18</v>
      </c>
      <c r="OMD41" s="157" t="s">
        <v>1</v>
      </c>
      <c r="OME41" s="156" t="s">
        <v>29</v>
      </c>
      <c r="OMF41" s="318" t="s">
        <v>247</v>
      </c>
      <c r="OMG41" s="317"/>
      <c r="OMH41" s="317"/>
      <c r="OMI41" s="317"/>
      <c r="OMJ41" s="317"/>
      <c r="OMK41" s="156" t="s">
        <v>18</v>
      </c>
      <c r="OML41" s="157" t="s">
        <v>1</v>
      </c>
      <c r="OMM41" s="156" t="s">
        <v>29</v>
      </c>
      <c r="OMN41" s="318" t="s">
        <v>247</v>
      </c>
      <c r="OMO41" s="317"/>
      <c r="OMP41" s="317"/>
      <c r="OMQ41" s="317"/>
      <c r="OMR41" s="317"/>
      <c r="OMS41" s="156" t="s">
        <v>18</v>
      </c>
      <c r="OMT41" s="157" t="s">
        <v>1</v>
      </c>
      <c r="OMU41" s="156" t="s">
        <v>29</v>
      </c>
      <c r="OMV41" s="318" t="s">
        <v>247</v>
      </c>
      <c r="OMW41" s="317"/>
      <c r="OMX41" s="317"/>
      <c r="OMY41" s="317"/>
      <c r="OMZ41" s="317"/>
      <c r="ONA41" s="156" t="s">
        <v>18</v>
      </c>
      <c r="ONB41" s="157" t="s">
        <v>1</v>
      </c>
      <c r="ONC41" s="156" t="s">
        <v>29</v>
      </c>
      <c r="OND41" s="318" t="s">
        <v>247</v>
      </c>
      <c r="ONE41" s="317"/>
      <c r="ONF41" s="317"/>
      <c r="ONG41" s="317"/>
      <c r="ONH41" s="317"/>
      <c r="ONI41" s="156" t="s">
        <v>18</v>
      </c>
      <c r="ONJ41" s="157" t="s">
        <v>1</v>
      </c>
      <c r="ONK41" s="156" t="s">
        <v>29</v>
      </c>
      <c r="ONL41" s="318" t="s">
        <v>247</v>
      </c>
      <c r="ONM41" s="317"/>
      <c r="ONN41" s="317"/>
      <c r="ONO41" s="317"/>
      <c r="ONP41" s="317"/>
      <c r="ONQ41" s="156" t="s">
        <v>18</v>
      </c>
      <c r="ONR41" s="157" t="s">
        <v>1</v>
      </c>
      <c r="ONS41" s="156" t="s">
        <v>29</v>
      </c>
      <c r="ONT41" s="318" t="s">
        <v>247</v>
      </c>
      <c r="ONU41" s="317"/>
      <c r="ONV41" s="317"/>
      <c r="ONW41" s="317"/>
      <c r="ONX41" s="317"/>
      <c r="ONY41" s="156" t="s">
        <v>18</v>
      </c>
      <c r="ONZ41" s="157" t="s">
        <v>1</v>
      </c>
      <c r="OOA41" s="156" t="s">
        <v>29</v>
      </c>
      <c r="OOB41" s="318" t="s">
        <v>247</v>
      </c>
      <c r="OOC41" s="317"/>
      <c r="OOD41" s="317"/>
      <c r="OOE41" s="317"/>
      <c r="OOF41" s="317"/>
      <c r="OOG41" s="156" t="s">
        <v>18</v>
      </c>
      <c r="OOH41" s="157" t="s">
        <v>1</v>
      </c>
      <c r="OOI41" s="156" t="s">
        <v>29</v>
      </c>
      <c r="OOJ41" s="318" t="s">
        <v>247</v>
      </c>
      <c r="OOK41" s="317"/>
      <c r="OOL41" s="317"/>
      <c r="OOM41" s="317"/>
      <c r="OON41" s="317"/>
      <c r="OOO41" s="156" t="s">
        <v>18</v>
      </c>
      <c r="OOP41" s="157" t="s">
        <v>1</v>
      </c>
      <c r="OOQ41" s="156" t="s">
        <v>29</v>
      </c>
      <c r="OOR41" s="318" t="s">
        <v>247</v>
      </c>
      <c r="OOS41" s="317"/>
      <c r="OOT41" s="317"/>
      <c r="OOU41" s="317"/>
      <c r="OOV41" s="317"/>
      <c r="OOW41" s="156" t="s">
        <v>18</v>
      </c>
      <c r="OOX41" s="157" t="s">
        <v>1</v>
      </c>
      <c r="OOY41" s="156" t="s">
        <v>29</v>
      </c>
      <c r="OOZ41" s="318" t="s">
        <v>247</v>
      </c>
      <c r="OPA41" s="317"/>
      <c r="OPB41" s="317"/>
      <c r="OPC41" s="317"/>
      <c r="OPD41" s="317"/>
      <c r="OPE41" s="156" t="s">
        <v>18</v>
      </c>
      <c r="OPF41" s="157" t="s">
        <v>1</v>
      </c>
      <c r="OPG41" s="156" t="s">
        <v>29</v>
      </c>
      <c r="OPH41" s="318" t="s">
        <v>247</v>
      </c>
      <c r="OPI41" s="317"/>
      <c r="OPJ41" s="317"/>
      <c r="OPK41" s="317"/>
      <c r="OPL41" s="317"/>
      <c r="OPM41" s="156" t="s">
        <v>18</v>
      </c>
      <c r="OPN41" s="157" t="s">
        <v>1</v>
      </c>
      <c r="OPO41" s="156" t="s">
        <v>29</v>
      </c>
      <c r="OPP41" s="318" t="s">
        <v>247</v>
      </c>
      <c r="OPQ41" s="317"/>
      <c r="OPR41" s="317"/>
      <c r="OPS41" s="317"/>
      <c r="OPT41" s="317"/>
      <c r="OPU41" s="156" t="s">
        <v>18</v>
      </c>
      <c r="OPV41" s="157" t="s">
        <v>1</v>
      </c>
      <c r="OPW41" s="156" t="s">
        <v>29</v>
      </c>
      <c r="OPX41" s="318" t="s">
        <v>247</v>
      </c>
      <c r="OPY41" s="317"/>
      <c r="OPZ41" s="317"/>
      <c r="OQA41" s="317"/>
      <c r="OQB41" s="317"/>
      <c r="OQC41" s="156" t="s">
        <v>18</v>
      </c>
      <c r="OQD41" s="157" t="s">
        <v>1</v>
      </c>
      <c r="OQE41" s="156" t="s">
        <v>29</v>
      </c>
      <c r="OQF41" s="318" t="s">
        <v>247</v>
      </c>
      <c r="OQG41" s="317"/>
      <c r="OQH41" s="317"/>
      <c r="OQI41" s="317"/>
      <c r="OQJ41" s="317"/>
      <c r="OQK41" s="156" t="s">
        <v>18</v>
      </c>
      <c r="OQL41" s="157" t="s">
        <v>1</v>
      </c>
      <c r="OQM41" s="156" t="s">
        <v>29</v>
      </c>
      <c r="OQN41" s="318" t="s">
        <v>247</v>
      </c>
      <c r="OQO41" s="317"/>
      <c r="OQP41" s="317"/>
      <c r="OQQ41" s="317"/>
      <c r="OQR41" s="317"/>
      <c r="OQS41" s="156" t="s">
        <v>18</v>
      </c>
      <c r="OQT41" s="157" t="s">
        <v>1</v>
      </c>
      <c r="OQU41" s="156" t="s">
        <v>29</v>
      </c>
      <c r="OQV41" s="318" t="s">
        <v>247</v>
      </c>
      <c r="OQW41" s="317"/>
      <c r="OQX41" s="317"/>
      <c r="OQY41" s="317"/>
      <c r="OQZ41" s="317"/>
      <c r="ORA41" s="156" t="s">
        <v>18</v>
      </c>
      <c r="ORB41" s="157" t="s">
        <v>1</v>
      </c>
      <c r="ORC41" s="156" t="s">
        <v>29</v>
      </c>
      <c r="ORD41" s="318" t="s">
        <v>247</v>
      </c>
      <c r="ORE41" s="317"/>
      <c r="ORF41" s="317"/>
      <c r="ORG41" s="317"/>
      <c r="ORH41" s="317"/>
      <c r="ORI41" s="156" t="s">
        <v>18</v>
      </c>
      <c r="ORJ41" s="157" t="s">
        <v>1</v>
      </c>
      <c r="ORK41" s="156" t="s">
        <v>29</v>
      </c>
      <c r="ORL41" s="318" t="s">
        <v>247</v>
      </c>
      <c r="ORM41" s="317"/>
      <c r="ORN41" s="317"/>
      <c r="ORO41" s="317"/>
      <c r="ORP41" s="317"/>
      <c r="ORQ41" s="156" t="s">
        <v>18</v>
      </c>
      <c r="ORR41" s="157" t="s">
        <v>1</v>
      </c>
      <c r="ORS41" s="156" t="s">
        <v>29</v>
      </c>
      <c r="ORT41" s="318" t="s">
        <v>247</v>
      </c>
      <c r="ORU41" s="317"/>
      <c r="ORV41" s="317"/>
      <c r="ORW41" s="317"/>
      <c r="ORX41" s="317"/>
      <c r="ORY41" s="156" t="s">
        <v>18</v>
      </c>
      <c r="ORZ41" s="157" t="s">
        <v>1</v>
      </c>
      <c r="OSA41" s="156" t="s">
        <v>29</v>
      </c>
      <c r="OSB41" s="318" t="s">
        <v>247</v>
      </c>
      <c r="OSC41" s="317"/>
      <c r="OSD41" s="317"/>
      <c r="OSE41" s="317"/>
      <c r="OSF41" s="317"/>
      <c r="OSG41" s="156" t="s">
        <v>18</v>
      </c>
      <c r="OSH41" s="157" t="s">
        <v>1</v>
      </c>
      <c r="OSI41" s="156" t="s">
        <v>29</v>
      </c>
      <c r="OSJ41" s="318" t="s">
        <v>247</v>
      </c>
      <c r="OSK41" s="317"/>
      <c r="OSL41" s="317"/>
      <c r="OSM41" s="317"/>
      <c r="OSN41" s="317"/>
      <c r="OSO41" s="156" t="s">
        <v>18</v>
      </c>
      <c r="OSP41" s="157" t="s">
        <v>1</v>
      </c>
      <c r="OSQ41" s="156" t="s">
        <v>29</v>
      </c>
      <c r="OSR41" s="318" t="s">
        <v>247</v>
      </c>
      <c r="OSS41" s="317"/>
      <c r="OST41" s="317"/>
      <c r="OSU41" s="317"/>
      <c r="OSV41" s="317"/>
      <c r="OSW41" s="156" t="s">
        <v>18</v>
      </c>
      <c r="OSX41" s="157" t="s">
        <v>1</v>
      </c>
      <c r="OSY41" s="156" t="s">
        <v>29</v>
      </c>
      <c r="OSZ41" s="318" t="s">
        <v>247</v>
      </c>
      <c r="OTA41" s="317"/>
      <c r="OTB41" s="317"/>
      <c r="OTC41" s="317"/>
      <c r="OTD41" s="317"/>
      <c r="OTE41" s="156" t="s">
        <v>18</v>
      </c>
      <c r="OTF41" s="157" t="s">
        <v>1</v>
      </c>
      <c r="OTG41" s="156" t="s">
        <v>29</v>
      </c>
      <c r="OTH41" s="318" t="s">
        <v>247</v>
      </c>
      <c r="OTI41" s="317"/>
      <c r="OTJ41" s="317"/>
      <c r="OTK41" s="317"/>
      <c r="OTL41" s="317"/>
      <c r="OTM41" s="156" t="s">
        <v>18</v>
      </c>
      <c r="OTN41" s="157" t="s">
        <v>1</v>
      </c>
      <c r="OTO41" s="156" t="s">
        <v>29</v>
      </c>
      <c r="OTP41" s="318" t="s">
        <v>247</v>
      </c>
      <c r="OTQ41" s="317"/>
      <c r="OTR41" s="317"/>
      <c r="OTS41" s="317"/>
      <c r="OTT41" s="317"/>
      <c r="OTU41" s="156" t="s">
        <v>18</v>
      </c>
      <c r="OTV41" s="157" t="s">
        <v>1</v>
      </c>
      <c r="OTW41" s="156" t="s">
        <v>29</v>
      </c>
      <c r="OTX41" s="318" t="s">
        <v>247</v>
      </c>
      <c r="OTY41" s="317"/>
      <c r="OTZ41" s="317"/>
      <c r="OUA41" s="317"/>
      <c r="OUB41" s="317"/>
      <c r="OUC41" s="156" t="s">
        <v>18</v>
      </c>
      <c r="OUD41" s="157" t="s">
        <v>1</v>
      </c>
      <c r="OUE41" s="156" t="s">
        <v>29</v>
      </c>
      <c r="OUF41" s="318" t="s">
        <v>247</v>
      </c>
      <c r="OUG41" s="317"/>
      <c r="OUH41" s="317"/>
      <c r="OUI41" s="317"/>
      <c r="OUJ41" s="317"/>
      <c r="OUK41" s="156" t="s">
        <v>18</v>
      </c>
      <c r="OUL41" s="157" t="s">
        <v>1</v>
      </c>
      <c r="OUM41" s="156" t="s">
        <v>29</v>
      </c>
      <c r="OUN41" s="318" t="s">
        <v>247</v>
      </c>
      <c r="OUO41" s="317"/>
      <c r="OUP41" s="317"/>
      <c r="OUQ41" s="317"/>
      <c r="OUR41" s="317"/>
      <c r="OUS41" s="156" t="s">
        <v>18</v>
      </c>
      <c r="OUT41" s="157" t="s">
        <v>1</v>
      </c>
      <c r="OUU41" s="156" t="s">
        <v>29</v>
      </c>
      <c r="OUV41" s="318" t="s">
        <v>247</v>
      </c>
      <c r="OUW41" s="317"/>
      <c r="OUX41" s="317"/>
      <c r="OUY41" s="317"/>
      <c r="OUZ41" s="317"/>
      <c r="OVA41" s="156" t="s">
        <v>18</v>
      </c>
      <c r="OVB41" s="157" t="s">
        <v>1</v>
      </c>
      <c r="OVC41" s="156" t="s">
        <v>29</v>
      </c>
      <c r="OVD41" s="318" t="s">
        <v>247</v>
      </c>
      <c r="OVE41" s="317"/>
      <c r="OVF41" s="317"/>
      <c r="OVG41" s="317"/>
      <c r="OVH41" s="317"/>
      <c r="OVI41" s="156" t="s">
        <v>18</v>
      </c>
      <c r="OVJ41" s="157" t="s">
        <v>1</v>
      </c>
      <c r="OVK41" s="156" t="s">
        <v>29</v>
      </c>
      <c r="OVL41" s="318" t="s">
        <v>247</v>
      </c>
      <c r="OVM41" s="317"/>
      <c r="OVN41" s="317"/>
      <c r="OVO41" s="317"/>
      <c r="OVP41" s="317"/>
      <c r="OVQ41" s="156" t="s">
        <v>18</v>
      </c>
      <c r="OVR41" s="157" t="s">
        <v>1</v>
      </c>
      <c r="OVS41" s="156" t="s">
        <v>29</v>
      </c>
      <c r="OVT41" s="318" t="s">
        <v>247</v>
      </c>
      <c r="OVU41" s="317"/>
      <c r="OVV41" s="317"/>
      <c r="OVW41" s="317"/>
      <c r="OVX41" s="317"/>
      <c r="OVY41" s="156" t="s">
        <v>18</v>
      </c>
      <c r="OVZ41" s="157" t="s">
        <v>1</v>
      </c>
      <c r="OWA41" s="156" t="s">
        <v>29</v>
      </c>
      <c r="OWB41" s="318" t="s">
        <v>247</v>
      </c>
      <c r="OWC41" s="317"/>
      <c r="OWD41" s="317"/>
      <c r="OWE41" s="317"/>
      <c r="OWF41" s="317"/>
      <c r="OWG41" s="156" t="s">
        <v>18</v>
      </c>
      <c r="OWH41" s="157" t="s">
        <v>1</v>
      </c>
      <c r="OWI41" s="156" t="s">
        <v>29</v>
      </c>
      <c r="OWJ41" s="318" t="s">
        <v>247</v>
      </c>
      <c r="OWK41" s="317"/>
      <c r="OWL41" s="317"/>
      <c r="OWM41" s="317"/>
      <c r="OWN41" s="317"/>
      <c r="OWO41" s="156" t="s">
        <v>18</v>
      </c>
      <c r="OWP41" s="157" t="s">
        <v>1</v>
      </c>
      <c r="OWQ41" s="156" t="s">
        <v>29</v>
      </c>
      <c r="OWR41" s="318" t="s">
        <v>247</v>
      </c>
      <c r="OWS41" s="317"/>
      <c r="OWT41" s="317"/>
      <c r="OWU41" s="317"/>
      <c r="OWV41" s="317"/>
      <c r="OWW41" s="156" t="s">
        <v>18</v>
      </c>
      <c r="OWX41" s="157" t="s">
        <v>1</v>
      </c>
      <c r="OWY41" s="156" t="s">
        <v>29</v>
      </c>
      <c r="OWZ41" s="318" t="s">
        <v>247</v>
      </c>
      <c r="OXA41" s="317"/>
      <c r="OXB41" s="317"/>
      <c r="OXC41" s="317"/>
      <c r="OXD41" s="317"/>
      <c r="OXE41" s="156" t="s">
        <v>18</v>
      </c>
      <c r="OXF41" s="157" t="s">
        <v>1</v>
      </c>
      <c r="OXG41" s="156" t="s">
        <v>29</v>
      </c>
      <c r="OXH41" s="318" t="s">
        <v>247</v>
      </c>
      <c r="OXI41" s="317"/>
      <c r="OXJ41" s="317"/>
      <c r="OXK41" s="317"/>
      <c r="OXL41" s="317"/>
      <c r="OXM41" s="156" t="s">
        <v>18</v>
      </c>
      <c r="OXN41" s="157" t="s">
        <v>1</v>
      </c>
      <c r="OXO41" s="156" t="s">
        <v>29</v>
      </c>
      <c r="OXP41" s="318" t="s">
        <v>247</v>
      </c>
      <c r="OXQ41" s="317"/>
      <c r="OXR41" s="317"/>
      <c r="OXS41" s="317"/>
      <c r="OXT41" s="317"/>
      <c r="OXU41" s="156" t="s">
        <v>18</v>
      </c>
      <c r="OXV41" s="157" t="s">
        <v>1</v>
      </c>
      <c r="OXW41" s="156" t="s">
        <v>29</v>
      </c>
      <c r="OXX41" s="318" t="s">
        <v>247</v>
      </c>
      <c r="OXY41" s="317"/>
      <c r="OXZ41" s="317"/>
      <c r="OYA41" s="317"/>
      <c r="OYB41" s="317"/>
      <c r="OYC41" s="156" t="s">
        <v>18</v>
      </c>
      <c r="OYD41" s="157" t="s">
        <v>1</v>
      </c>
      <c r="OYE41" s="156" t="s">
        <v>29</v>
      </c>
      <c r="OYF41" s="318" t="s">
        <v>247</v>
      </c>
      <c r="OYG41" s="317"/>
      <c r="OYH41" s="317"/>
      <c r="OYI41" s="317"/>
      <c r="OYJ41" s="317"/>
      <c r="OYK41" s="156" t="s">
        <v>18</v>
      </c>
      <c r="OYL41" s="157" t="s">
        <v>1</v>
      </c>
      <c r="OYM41" s="156" t="s">
        <v>29</v>
      </c>
      <c r="OYN41" s="318" t="s">
        <v>247</v>
      </c>
      <c r="OYO41" s="317"/>
      <c r="OYP41" s="317"/>
      <c r="OYQ41" s="317"/>
      <c r="OYR41" s="317"/>
      <c r="OYS41" s="156" t="s">
        <v>18</v>
      </c>
      <c r="OYT41" s="157" t="s">
        <v>1</v>
      </c>
      <c r="OYU41" s="156" t="s">
        <v>29</v>
      </c>
      <c r="OYV41" s="318" t="s">
        <v>247</v>
      </c>
      <c r="OYW41" s="317"/>
      <c r="OYX41" s="317"/>
      <c r="OYY41" s="317"/>
      <c r="OYZ41" s="317"/>
      <c r="OZA41" s="156" t="s">
        <v>18</v>
      </c>
      <c r="OZB41" s="157" t="s">
        <v>1</v>
      </c>
      <c r="OZC41" s="156" t="s">
        <v>29</v>
      </c>
      <c r="OZD41" s="318" t="s">
        <v>247</v>
      </c>
      <c r="OZE41" s="317"/>
      <c r="OZF41" s="317"/>
      <c r="OZG41" s="317"/>
      <c r="OZH41" s="317"/>
      <c r="OZI41" s="156" t="s">
        <v>18</v>
      </c>
      <c r="OZJ41" s="157" t="s">
        <v>1</v>
      </c>
      <c r="OZK41" s="156" t="s">
        <v>29</v>
      </c>
      <c r="OZL41" s="318" t="s">
        <v>247</v>
      </c>
      <c r="OZM41" s="317"/>
      <c r="OZN41" s="317"/>
      <c r="OZO41" s="317"/>
      <c r="OZP41" s="317"/>
      <c r="OZQ41" s="156" t="s">
        <v>18</v>
      </c>
      <c r="OZR41" s="157" t="s">
        <v>1</v>
      </c>
      <c r="OZS41" s="156" t="s">
        <v>29</v>
      </c>
      <c r="OZT41" s="318" t="s">
        <v>247</v>
      </c>
      <c r="OZU41" s="317"/>
      <c r="OZV41" s="317"/>
      <c r="OZW41" s="317"/>
      <c r="OZX41" s="317"/>
      <c r="OZY41" s="156" t="s">
        <v>18</v>
      </c>
      <c r="OZZ41" s="157" t="s">
        <v>1</v>
      </c>
      <c r="PAA41" s="156" t="s">
        <v>29</v>
      </c>
      <c r="PAB41" s="318" t="s">
        <v>247</v>
      </c>
      <c r="PAC41" s="317"/>
      <c r="PAD41" s="317"/>
      <c r="PAE41" s="317"/>
      <c r="PAF41" s="317"/>
      <c r="PAG41" s="156" t="s">
        <v>18</v>
      </c>
      <c r="PAH41" s="157" t="s">
        <v>1</v>
      </c>
      <c r="PAI41" s="156" t="s">
        <v>29</v>
      </c>
      <c r="PAJ41" s="318" t="s">
        <v>247</v>
      </c>
      <c r="PAK41" s="317"/>
      <c r="PAL41" s="317"/>
      <c r="PAM41" s="317"/>
      <c r="PAN41" s="317"/>
      <c r="PAO41" s="156" t="s">
        <v>18</v>
      </c>
      <c r="PAP41" s="157" t="s">
        <v>1</v>
      </c>
      <c r="PAQ41" s="156" t="s">
        <v>29</v>
      </c>
      <c r="PAR41" s="318" t="s">
        <v>247</v>
      </c>
      <c r="PAS41" s="317"/>
      <c r="PAT41" s="317"/>
      <c r="PAU41" s="317"/>
      <c r="PAV41" s="317"/>
      <c r="PAW41" s="156" t="s">
        <v>18</v>
      </c>
      <c r="PAX41" s="157" t="s">
        <v>1</v>
      </c>
      <c r="PAY41" s="156" t="s">
        <v>29</v>
      </c>
      <c r="PAZ41" s="318" t="s">
        <v>247</v>
      </c>
      <c r="PBA41" s="317"/>
      <c r="PBB41" s="317"/>
      <c r="PBC41" s="317"/>
      <c r="PBD41" s="317"/>
      <c r="PBE41" s="156" t="s">
        <v>18</v>
      </c>
      <c r="PBF41" s="157" t="s">
        <v>1</v>
      </c>
      <c r="PBG41" s="156" t="s">
        <v>29</v>
      </c>
      <c r="PBH41" s="318" t="s">
        <v>247</v>
      </c>
      <c r="PBI41" s="317"/>
      <c r="PBJ41" s="317"/>
      <c r="PBK41" s="317"/>
      <c r="PBL41" s="317"/>
      <c r="PBM41" s="156" t="s">
        <v>18</v>
      </c>
      <c r="PBN41" s="157" t="s">
        <v>1</v>
      </c>
      <c r="PBO41" s="156" t="s">
        <v>29</v>
      </c>
      <c r="PBP41" s="318" t="s">
        <v>247</v>
      </c>
      <c r="PBQ41" s="317"/>
      <c r="PBR41" s="317"/>
      <c r="PBS41" s="317"/>
      <c r="PBT41" s="317"/>
      <c r="PBU41" s="156" t="s">
        <v>18</v>
      </c>
      <c r="PBV41" s="157" t="s">
        <v>1</v>
      </c>
      <c r="PBW41" s="156" t="s">
        <v>29</v>
      </c>
      <c r="PBX41" s="318" t="s">
        <v>247</v>
      </c>
      <c r="PBY41" s="317"/>
      <c r="PBZ41" s="317"/>
      <c r="PCA41" s="317"/>
      <c r="PCB41" s="317"/>
      <c r="PCC41" s="156" t="s">
        <v>18</v>
      </c>
      <c r="PCD41" s="157" t="s">
        <v>1</v>
      </c>
      <c r="PCE41" s="156" t="s">
        <v>29</v>
      </c>
      <c r="PCF41" s="318" t="s">
        <v>247</v>
      </c>
      <c r="PCG41" s="317"/>
      <c r="PCH41" s="317"/>
      <c r="PCI41" s="317"/>
      <c r="PCJ41" s="317"/>
      <c r="PCK41" s="156" t="s">
        <v>18</v>
      </c>
      <c r="PCL41" s="157" t="s">
        <v>1</v>
      </c>
      <c r="PCM41" s="156" t="s">
        <v>29</v>
      </c>
      <c r="PCN41" s="318" t="s">
        <v>247</v>
      </c>
      <c r="PCO41" s="317"/>
      <c r="PCP41" s="317"/>
      <c r="PCQ41" s="317"/>
      <c r="PCR41" s="317"/>
      <c r="PCS41" s="156" t="s">
        <v>18</v>
      </c>
      <c r="PCT41" s="157" t="s">
        <v>1</v>
      </c>
      <c r="PCU41" s="156" t="s">
        <v>29</v>
      </c>
      <c r="PCV41" s="318" t="s">
        <v>247</v>
      </c>
      <c r="PCW41" s="317"/>
      <c r="PCX41" s="317"/>
      <c r="PCY41" s="317"/>
      <c r="PCZ41" s="317"/>
      <c r="PDA41" s="156" t="s">
        <v>18</v>
      </c>
      <c r="PDB41" s="157" t="s">
        <v>1</v>
      </c>
      <c r="PDC41" s="156" t="s">
        <v>29</v>
      </c>
      <c r="PDD41" s="318" t="s">
        <v>247</v>
      </c>
      <c r="PDE41" s="317"/>
      <c r="PDF41" s="317"/>
      <c r="PDG41" s="317"/>
      <c r="PDH41" s="317"/>
      <c r="PDI41" s="156" t="s">
        <v>18</v>
      </c>
      <c r="PDJ41" s="157" t="s">
        <v>1</v>
      </c>
      <c r="PDK41" s="156" t="s">
        <v>29</v>
      </c>
      <c r="PDL41" s="318" t="s">
        <v>247</v>
      </c>
      <c r="PDM41" s="317"/>
      <c r="PDN41" s="317"/>
      <c r="PDO41" s="317"/>
      <c r="PDP41" s="317"/>
      <c r="PDQ41" s="156" t="s">
        <v>18</v>
      </c>
      <c r="PDR41" s="157" t="s">
        <v>1</v>
      </c>
      <c r="PDS41" s="156" t="s">
        <v>29</v>
      </c>
      <c r="PDT41" s="318" t="s">
        <v>247</v>
      </c>
      <c r="PDU41" s="317"/>
      <c r="PDV41" s="317"/>
      <c r="PDW41" s="317"/>
      <c r="PDX41" s="317"/>
      <c r="PDY41" s="156" t="s">
        <v>18</v>
      </c>
      <c r="PDZ41" s="157" t="s">
        <v>1</v>
      </c>
      <c r="PEA41" s="156" t="s">
        <v>29</v>
      </c>
      <c r="PEB41" s="318" t="s">
        <v>247</v>
      </c>
      <c r="PEC41" s="317"/>
      <c r="PED41" s="317"/>
      <c r="PEE41" s="317"/>
      <c r="PEF41" s="317"/>
      <c r="PEG41" s="156" t="s">
        <v>18</v>
      </c>
      <c r="PEH41" s="157" t="s">
        <v>1</v>
      </c>
      <c r="PEI41" s="156" t="s">
        <v>29</v>
      </c>
      <c r="PEJ41" s="318" t="s">
        <v>247</v>
      </c>
      <c r="PEK41" s="317"/>
      <c r="PEL41" s="317"/>
      <c r="PEM41" s="317"/>
      <c r="PEN41" s="317"/>
      <c r="PEO41" s="156" t="s">
        <v>18</v>
      </c>
      <c r="PEP41" s="157" t="s">
        <v>1</v>
      </c>
      <c r="PEQ41" s="156" t="s">
        <v>29</v>
      </c>
      <c r="PER41" s="318" t="s">
        <v>247</v>
      </c>
      <c r="PES41" s="317"/>
      <c r="PET41" s="317"/>
      <c r="PEU41" s="317"/>
      <c r="PEV41" s="317"/>
      <c r="PEW41" s="156" t="s">
        <v>18</v>
      </c>
      <c r="PEX41" s="157" t="s">
        <v>1</v>
      </c>
      <c r="PEY41" s="156" t="s">
        <v>29</v>
      </c>
      <c r="PEZ41" s="318" t="s">
        <v>247</v>
      </c>
      <c r="PFA41" s="317"/>
      <c r="PFB41" s="317"/>
      <c r="PFC41" s="317"/>
      <c r="PFD41" s="317"/>
      <c r="PFE41" s="156" t="s">
        <v>18</v>
      </c>
      <c r="PFF41" s="157" t="s">
        <v>1</v>
      </c>
      <c r="PFG41" s="156" t="s">
        <v>29</v>
      </c>
      <c r="PFH41" s="318" t="s">
        <v>247</v>
      </c>
      <c r="PFI41" s="317"/>
      <c r="PFJ41" s="317"/>
      <c r="PFK41" s="317"/>
      <c r="PFL41" s="317"/>
      <c r="PFM41" s="156" t="s">
        <v>18</v>
      </c>
      <c r="PFN41" s="157" t="s">
        <v>1</v>
      </c>
      <c r="PFO41" s="156" t="s">
        <v>29</v>
      </c>
      <c r="PFP41" s="318" t="s">
        <v>247</v>
      </c>
      <c r="PFQ41" s="317"/>
      <c r="PFR41" s="317"/>
      <c r="PFS41" s="317"/>
      <c r="PFT41" s="317"/>
      <c r="PFU41" s="156" t="s">
        <v>18</v>
      </c>
      <c r="PFV41" s="157" t="s">
        <v>1</v>
      </c>
      <c r="PFW41" s="156" t="s">
        <v>29</v>
      </c>
      <c r="PFX41" s="318" t="s">
        <v>247</v>
      </c>
      <c r="PFY41" s="317"/>
      <c r="PFZ41" s="317"/>
      <c r="PGA41" s="317"/>
      <c r="PGB41" s="317"/>
      <c r="PGC41" s="156" t="s">
        <v>18</v>
      </c>
      <c r="PGD41" s="157" t="s">
        <v>1</v>
      </c>
      <c r="PGE41" s="156" t="s">
        <v>29</v>
      </c>
      <c r="PGF41" s="318" t="s">
        <v>247</v>
      </c>
      <c r="PGG41" s="317"/>
      <c r="PGH41" s="317"/>
      <c r="PGI41" s="317"/>
      <c r="PGJ41" s="317"/>
      <c r="PGK41" s="156" t="s">
        <v>18</v>
      </c>
      <c r="PGL41" s="157" t="s">
        <v>1</v>
      </c>
      <c r="PGM41" s="156" t="s">
        <v>29</v>
      </c>
      <c r="PGN41" s="318" t="s">
        <v>247</v>
      </c>
      <c r="PGO41" s="317"/>
      <c r="PGP41" s="317"/>
      <c r="PGQ41" s="317"/>
      <c r="PGR41" s="317"/>
      <c r="PGS41" s="156" t="s">
        <v>18</v>
      </c>
      <c r="PGT41" s="157" t="s">
        <v>1</v>
      </c>
      <c r="PGU41" s="156" t="s">
        <v>29</v>
      </c>
      <c r="PGV41" s="318" t="s">
        <v>247</v>
      </c>
      <c r="PGW41" s="317"/>
      <c r="PGX41" s="317"/>
      <c r="PGY41" s="317"/>
      <c r="PGZ41" s="317"/>
      <c r="PHA41" s="156" t="s">
        <v>18</v>
      </c>
      <c r="PHB41" s="157" t="s">
        <v>1</v>
      </c>
      <c r="PHC41" s="156" t="s">
        <v>29</v>
      </c>
      <c r="PHD41" s="318" t="s">
        <v>247</v>
      </c>
      <c r="PHE41" s="317"/>
      <c r="PHF41" s="317"/>
      <c r="PHG41" s="317"/>
      <c r="PHH41" s="317"/>
      <c r="PHI41" s="156" t="s">
        <v>18</v>
      </c>
      <c r="PHJ41" s="157" t="s">
        <v>1</v>
      </c>
      <c r="PHK41" s="156" t="s">
        <v>29</v>
      </c>
      <c r="PHL41" s="318" t="s">
        <v>247</v>
      </c>
      <c r="PHM41" s="317"/>
      <c r="PHN41" s="317"/>
      <c r="PHO41" s="317"/>
      <c r="PHP41" s="317"/>
      <c r="PHQ41" s="156" t="s">
        <v>18</v>
      </c>
      <c r="PHR41" s="157" t="s">
        <v>1</v>
      </c>
      <c r="PHS41" s="156" t="s">
        <v>29</v>
      </c>
      <c r="PHT41" s="318" t="s">
        <v>247</v>
      </c>
      <c r="PHU41" s="317"/>
      <c r="PHV41" s="317"/>
      <c r="PHW41" s="317"/>
      <c r="PHX41" s="317"/>
      <c r="PHY41" s="156" t="s">
        <v>18</v>
      </c>
      <c r="PHZ41" s="157" t="s">
        <v>1</v>
      </c>
      <c r="PIA41" s="156" t="s">
        <v>29</v>
      </c>
      <c r="PIB41" s="318" t="s">
        <v>247</v>
      </c>
      <c r="PIC41" s="317"/>
      <c r="PID41" s="317"/>
      <c r="PIE41" s="317"/>
      <c r="PIF41" s="317"/>
      <c r="PIG41" s="156" t="s">
        <v>18</v>
      </c>
      <c r="PIH41" s="157" t="s">
        <v>1</v>
      </c>
      <c r="PII41" s="156" t="s">
        <v>29</v>
      </c>
      <c r="PIJ41" s="318" t="s">
        <v>247</v>
      </c>
      <c r="PIK41" s="317"/>
      <c r="PIL41" s="317"/>
      <c r="PIM41" s="317"/>
      <c r="PIN41" s="317"/>
      <c r="PIO41" s="156" t="s">
        <v>18</v>
      </c>
      <c r="PIP41" s="157" t="s">
        <v>1</v>
      </c>
      <c r="PIQ41" s="156" t="s">
        <v>29</v>
      </c>
      <c r="PIR41" s="318" t="s">
        <v>247</v>
      </c>
      <c r="PIS41" s="317"/>
      <c r="PIT41" s="317"/>
      <c r="PIU41" s="317"/>
      <c r="PIV41" s="317"/>
      <c r="PIW41" s="156" t="s">
        <v>18</v>
      </c>
      <c r="PIX41" s="157" t="s">
        <v>1</v>
      </c>
      <c r="PIY41" s="156" t="s">
        <v>29</v>
      </c>
      <c r="PIZ41" s="318" t="s">
        <v>247</v>
      </c>
      <c r="PJA41" s="317"/>
      <c r="PJB41" s="317"/>
      <c r="PJC41" s="317"/>
      <c r="PJD41" s="317"/>
      <c r="PJE41" s="156" t="s">
        <v>18</v>
      </c>
      <c r="PJF41" s="157" t="s">
        <v>1</v>
      </c>
      <c r="PJG41" s="156" t="s">
        <v>29</v>
      </c>
      <c r="PJH41" s="318" t="s">
        <v>247</v>
      </c>
      <c r="PJI41" s="317"/>
      <c r="PJJ41" s="317"/>
      <c r="PJK41" s="317"/>
      <c r="PJL41" s="317"/>
      <c r="PJM41" s="156" t="s">
        <v>18</v>
      </c>
      <c r="PJN41" s="157" t="s">
        <v>1</v>
      </c>
      <c r="PJO41" s="156" t="s">
        <v>29</v>
      </c>
      <c r="PJP41" s="318" t="s">
        <v>247</v>
      </c>
      <c r="PJQ41" s="317"/>
      <c r="PJR41" s="317"/>
      <c r="PJS41" s="317"/>
      <c r="PJT41" s="317"/>
      <c r="PJU41" s="156" t="s">
        <v>18</v>
      </c>
      <c r="PJV41" s="157" t="s">
        <v>1</v>
      </c>
      <c r="PJW41" s="156" t="s">
        <v>29</v>
      </c>
      <c r="PJX41" s="318" t="s">
        <v>247</v>
      </c>
      <c r="PJY41" s="317"/>
      <c r="PJZ41" s="317"/>
      <c r="PKA41" s="317"/>
      <c r="PKB41" s="317"/>
      <c r="PKC41" s="156" t="s">
        <v>18</v>
      </c>
      <c r="PKD41" s="157" t="s">
        <v>1</v>
      </c>
      <c r="PKE41" s="156" t="s">
        <v>29</v>
      </c>
      <c r="PKF41" s="318" t="s">
        <v>247</v>
      </c>
      <c r="PKG41" s="317"/>
      <c r="PKH41" s="317"/>
      <c r="PKI41" s="317"/>
      <c r="PKJ41" s="317"/>
      <c r="PKK41" s="156" t="s">
        <v>18</v>
      </c>
      <c r="PKL41" s="157" t="s">
        <v>1</v>
      </c>
      <c r="PKM41" s="156" t="s">
        <v>29</v>
      </c>
      <c r="PKN41" s="318" t="s">
        <v>247</v>
      </c>
      <c r="PKO41" s="317"/>
      <c r="PKP41" s="317"/>
      <c r="PKQ41" s="317"/>
      <c r="PKR41" s="317"/>
      <c r="PKS41" s="156" t="s">
        <v>18</v>
      </c>
      <c r="PKT41" s="157" t="s">
        <v>1</v>
      </c>
      <c r="PKU41" s="156" t="s">
        <v>29</v>
      </c>
      <c r="PKV41" s="318" t="s">
        <v>247</v>
      </c>
      <c r="PKW41" s="317"/>
      <c r="PKX41" s="317"/>
      <c r="PKY41" s="317"/>
      <c r="PKZ41" s="317"/>
      <c r="PLA41" s="156" t="s">
        <v>18</v>
      </c>
      <c r="PLB41" s="157" t="s">
        <v>1</v>
      </c>
      <c r="PLC41" s="156" t="s">
        <v>29</v>
      </c>
      <c r="PLD41" s="318" t="s">
        <v>247</v>
      </c>
      <c r="PLE41" s="317"/>
      <c r="PLF41" s="317"/>
      <c r="PLG41" s="317"/>
      <c r="PLH41" s="317"/>
      <c r="PLI41" s="156" t="s">
        <v>18</v>
      </c>
      <c r="PLJ41" s="157" t="s">
        <v>1</v>
      </c>
      <c r="PLK41" s="156" t="s">
        <v>29</v>
      </c>
      <c r="PLL41" s="318" t="s">
        <v>247</v>
      </c>
      <c r="PLM41" s="317"/>
      <c r="PLN41" s="317"/>
      <c r="PLO41" s="317"/>
      <c r="PLP41" s="317"/>
      <c r="PLQ41" s="156" t="s">
        <v>18</v>
      </c>
      <c r="PLR41" s="157" t="s">
        <v>1</v>
      </c>
      <c r="PLS41" s="156" t="s">
        <v>29</v>
      </c>
      <c r="PLT41" s="318" t="s">
        <v>247</v>
      </c>
      <c r="PLU41" s="317"/>
      <c r="PLV41" s="317"/>
      <c r="PLW41" s="317"/>
      <c r="PLX41" s="317"/>
      <c r="PLY41" s="156" t="s">
        <v>18</v>
      </c>
      <c r="PLZ41" s="157" t="s">
        <v>1</v>
      </c>
      <c r="PMA41" s="156" t="s">
        <v>29</v>
      </c>
      <c r="PMB41" s="318" t="s">
        <v>247</v>
      </c>
      <c r="PMC41" s="317"/>
      <c r="PMD41" s="317"/>
      <c r="PME41" s="317"/>
      <c r="PMF41" s="317"/>
      <c r="PMG41" s="156" t="s">
        <v>18</v>
      </c>
      <c r="PMH41" s="157" t="s">
        <v>1</v>
      </c>
      <c r="PMI41" s="156" t="s">
        <v>29</v>
      </c>
      <c r="PMJ41" s="318" t="s">
        <v>247</v>
      </c>
      <c r="PMK41" s="317"/>
      <c r="PML41" s="317"/>
      <c r="PMM41" s="317"/>
      <c r="PMN41" s="317"/>
      <c r="PMO41" s="156" t="s">
        <v>18</v>
      </c>
      <c r="PMP41" s="157" t="s">
        <v>1</v>
      </c>
      <c r="PMQ41" s="156" t="s">
        <v>29</v>
      </c>
      <c r="PMR41" s="318" t="s">
        <v>247</v>
      </c>
      <c r="PMS41" s="317"/>
      <c r="PMT41" s="317"/>
      <c r="PMU41" s="317"/>
      <c r="PMV41" s="317"/>
      <c r="PMW41" s="156" t="s">
        <v>18</v>
      </c>
      <c r="PMX41" s="157" t="s">
        <v>1</v>
      </c>
      <c r="PMY41" s="156" t="s">
        <v>29</v>
      </c>
      <c r="PMZ41" s="318" t="s">
        <v>247</v>
      </c>
      <c r="PNA41" s="317"/>
      <c r="PNB41" s="317"/>
      <c r="PNC41" s="317"/>
      <c r="PND41" s="317"/>
      <c r="PNE41" s="156" t="s">
        <v>18</v>
      </c>
      <c r="PNF41" s="157" t="s">
        <v>1</v>
      </c>
      <c r="PNG41" s="156" t="s">
        <v>29</v>
      </c>
      <c r="PNH41" s="318" t="s">
        <v>247</v>
      </c>
      <c r="PNI41" s="317"/>
      <c r="PNJ41" s="317"/>
      <c r="PNK41" s="317"/>
      <c r="PNL41" s="317"/>
      <c r="PNM41" s="156" t="s">
        <v>18</v>
      </c>
      <c r="PNN41" s="157" t="s">
        <v>1</v>
      </c>
      <c r="PNO41" s="156" t="s">
        <v>29</v>
      </c>
      <c r="PNP41" s="318" t="s">
        <v>247</v>
      </c>
      <c r="PNQ41" s="317"/>
      <c r="PNR41" s="317"/>
      <c r="PNS41" s="317"/>
      <c r="PNT41" s="317"/>
      <c r="PNU41" s="156" t="s">
        <v>18</v>
      </c>
      <c r="PNV41" s="157" t="s">
        <v>1</v>
      </c>
      <c r="PNW41" s="156" t="s">
        <v>29</v>
      </c>
      <c r="PNX41" s="318" t="s">
        <v>247</v>
      </c>
      <c r="PNY41" s="317"/>
      <c r="PNZ41" s="317"/>
      <c r="POA41" s="317"/>
      <c r="POB41" s="317"/>
      <c r="POC41" s="156" t="s">
        <v>18</v>
      </c>
      <c r="POD41" s="157" t="s">
        <v>1</v>
      </c>
      <c r="POE41" s="156" t="s">
        <v>29</v>
      </c>
      <c r="POF41" s="318" t="s">
        <v>247</v>
      </c>
      <c r="POG41" s="317"/>
      <c r="POH41" s="317"/>
      <c r="POI41" s="317"/>
      <c r="POJ41" s="317"/>
      <c r="POK41" s="156" t="s">
        <v>18</v>
      </c>
      <c r="POL41" s="157" t="s">
        <v>1</v>
      </c>
      <c r="POM41" s="156" t="s">
        <v>29</v>
      </c>
      <c r="PON41" s="318" t="s">
        <v>247</v>
      </c>
      <c r="POO41" s="317"/>
      <c r="POP41" s="317"/>
      <c r="POQ41" s="317"/>
      <c r="POR41" s="317"/>
      <c r="POS41" s="156" t="s">
        <v>18</v>
      </c>
      <c r="POT41" s="157" t="s">
        <v>1</v>
      </c>
      <c r="POU41" s="156" t="s">
        <v>29</v>
      </c>
      <c r="POV41" s="318" t="s">
        <v>247</v>
      </c>
      <c r="POW41" s="317"/>
      <c r="POX41" s="317"/>
      <c r="POY41" s="317"/>
      <c r="POZ41" s="317"/>
      <c r="PPA41" s="156" t="s">
        <v>18</v>
      </c>
      <c r="PPB41" s="157" t="s">
        <v>1</v>
      </c>
      <c r="PPC41" s="156" t="s">
        <v>29</v>
      </c>
      <c r="PPD41" s="318" t="s">
        <v>247</v>
      </c>
      <c r="PPE41" s="317"/>
      <c r="PPF41" s="317"/>
      <c r="PPG41" s="317"/>
      <c r="PPH41" s="317"/>
      <c r="PPI41" s="156" t="s">
        <v>18</v>
      </c>
      <c r="PPJ41" s="157" t="s">
        <v>1</v>
      </c>
      <c r="PPK41" s="156" t="s">
        <v>29</v>
      </c>
      <c r="PPL41" s="318" t="s">
        <v>247</v>
      </c>
      <c r="PPM41" s="317"/>
      <c r="PPN41" s="317"/>
      <c r="PPO41" s="317"/>
      <c r="PPP41" s="317"/>
      <c r="PPQ41" s="156" t="s">
        <v>18</v>
      </c>
      <c r="PPR41" s="157" t="s">
        <v>1</v>
      </c>
      <c r="PPS41" s="156" t="s">
        <v>29</v>
      </c>
      <c r="PPT41" s="318" t="s">
        <v>247</v>
      </c>
      <c r="PPU41" s="317"/>
      <c r="PPV41" s="317"/>
      <c r="PPW41" s="317"/>
      <c r="PPX41" s="317"/>
      <c r="PPY41" s="156" t="s">
        <v>18</v>
      </c>
      <c r="PPZ41" s="157" t="s">
        <v>1</v>
      </c>
      <c r="PQA41" s="156" t="s">
        <v>29</v>
      </c>
      <c r="PQB41" s="318" t="s">
        <v>247</v>
      </c>
      <c r="PQC41" s="317"/>
      <c r="PQD41" s="317"/>
      <c r="PQE41" s="317"/>
      <c r="PQF41" s="317"/>
      <c r="PQG41" s="156" t="s">
        <v>18</v>
      </c>
      <c r="PQH41" s="157" t="s">
        <v>1</v>
      </c>
      <c r="PQI41" s="156" t="s">
        <v>29</v>
      </c>
      <c r="PQJ41" s="318" t="s">
        <v>247</v>
      </c>
      <c r="PQK41" s="317"/>
      <c r="PQL41" s="317"/>
      <c r="PQM41" s="317"/>
      <c r="PQN41" s="317"/>
      <c r="PQO41" s="156" t="s">
        <v>18</v>
      </c>
      <c r="PQP41" s="157" t="s">
        <v>1</v>
      </c>
      <c r="PQQ41" s="156" t="s">
        <v>29</v>
      </c>
      <c r="PQR41" s="318" t="s">
        <v>247</v>
      </c>
      <c r="PQS41" s="317"/>
      <c r="PQT41" s="317"/>
      <c r="PQU41" s="317"/>
      <c r="PQV41" s="317"/>
      <c r="PQW41" s="156" t="s">
        <v>18</v>
      </c>
      <c r="PQX41" s="157" t="s">
        <v>1</v>
      </c>
      <c r="PQY41" s="156" t="s">
        <v>29</v>
      </c>
      <c r="PQZ41" s="318" t="s">
        <v>247</v>
      </c>
      <c r="PRA41" s="317"/>
      <c r="PRB41" s="317"/>
      <c r="PRC41" s="317"/>
      <c r="PRD41" s="317"/>
      <c r="PRE41" s="156" t="s">
        <v>18</v>
      </c>
      <c r="PRF41" s="157" t="s">
        <v>1</v>
      </c>
      <c r="PRG41" s="156" t="s">
        <v>29</v>
      </c>
      <c r="PRH41" s="318" t="s">
        <v>247</v>
      </c>
      <c r="PRI41" s="317"/>
      <c r="PRJ41" s="317"/>
      <c r="PRK41" s="317"/>
      <c r="PRL41" s="317"/>
      <c r="PRM41" s="156" t="s">
        <v>18</v>
      </c>
      <c r="PRN41" s="157" t="s">
        <v>1</v>
      </c>
      <c r="PRO41" s="156" t="s">
        <v>29</v>
      </c>
      <c r="PRP41" s="318" t="s">
        <v>247</v>
      </c>
      <c r="PRQ41" s="317"/>
      <c r="PRR41" s="317"/>
      <c r="PRS41" s="317"/>
      <c r="PRT41" s="317"/>
      <c r="PRU41" s="156" t="s">
        <v>18</v>
      </c>
      <c r="PRV41" s="157" t="s">
        <v>1</v>
      </c>
      <c r="PRW41" s="156" t="s">
        <v>29</v>
      </c>
      <c r="PRX41" s="318" t="s">
        <v>247</v>
      </c>
      <c r="PRY41" s="317"/>
      <c r="PRZ41" s="317"/>
      <c r="PSA41" s="317"/>
      <c r="PSB41" s="317"/>
      <c r="PSC41" s="156" t="s">
        <v>18</v>
      </c>
      <c r="PSD41" s="157" t="s">
        <v>1</v>
      </c>
      <c r="PSE41" s="156" t="s">
        <v>29</v>
      </c>
      <c r="PSF41" s="318" t="s">
        <v>247</v>
      </c>
      <c r="PSG41" s="317"/>
      <c r="PSH41" s="317"/>
      <c r="PSI41" s="317"/>
      <c r="PSJ41" s="317"/>
      <c r="PSK41" s="156" t="s">
        <v>18</v>
      </c>
      <c r="PSL41" s="157" t="s">
        <v>1</v>
      </c>
      <c r="PSM41" s="156" t="s">
        <v>29</v>
      </c>
      <c r="PSN41" s="318" t="s">
        <v>247</v>
      </c>
      <c r="PSO41" s="317"/>
      <c r="PSP41" s="317"/>
      <c r="PSQ41" s="317"/>
      <c r="PSR41" s="317"/>
      <c r="PSS41" s="156" t="s">
        <v>18</v>
      </c>
      <c r="PST41" s="157" t="s">
        <v>1</v>
      </c>
      <c r="PSU41" s="156" t="s">
        <v>29</v>
      </c>
      <c r="PSV41" s="318" t="s">
        <v>247</v>
      </c>
      <c r="PSW41" s="317"/>
      <c r="PSX41" s="317"/>
      <c r="PSY41" s="317"/>
      <c r="PSZ41" s="317"/>
      <c r="PTA41" s="156" t="s">
        <v>18</v>
      </c>
      <c r="PTB41" s="157" t="s">
        <v>1</v>
      </c>
      <c r="PTC41" s="156" t="s">
        <v>29</v>
      </c>
      <c r="PTD41" s="318" t="s">
        <v>247</v>
      </c>
      <c r="PTE41" s="317"/>
      <c r="PTF41" s="317"/>
      <c r="PTG41" s="317"/>
      <c r="PTH41" s="317"/>
      <c r="PTI41" s="156" t="s">
        <v>18</v>
      </c>
      <c r="PTJ41" s="157" t="s">
        <v>1</v>
      </c>
      <c r="PTK41" s="156" t="s">
        <v>29</v>
      </c>
      <c r="PTL41" s="318" t="s">
        <v>247</v>
      </c>
      <c r="PTM41" s="317"/>
      <c r="PTN41" s="317"/>
      <c r="PTO41" s="317"/>
      <c r="PTP41" s="317"/>
      <c r="PTQ41" s="156" t="s">
        <v>18</v>
      </c>
      <c r="PTR41" s="157" t="s">
        <v>1</v>
      </c>
      <c r="PTS41" s="156" t="s">
        <v>29</v>
      </c>
      <c r="PTT41" s="318" t="s">
        <v>247</v>
      </c>
      <c r="PTU41" s="317"/>
      <c r="PTV41" s="317"/>
      <c r="PTW41" s="317"/>
      <c r="PTX41" s="317"/>
      <c r="PTY41" s="156" t="s">
        <v>18</v>
      </c>
      <c r="PTZ41" s="157" t="s">
        <v>1</v>
      </c>
      <c r="PUA41" s="156" t="s">
        <v>29</v>
      </c>
      <c r="PUB41" s="318" t="s">
        <v>247</v>
      </c>
      <c r="PUC41" s="317"/>
      <c r="PUD41" s="317"/>
      <c r="PUE41" s="317"/>
      <c r="PUF41" s="317"/>
      <c r="PUG41" s="156" t="s">
        <v>18</v>
      </c>
      <c r="PUH41" s="157" t="s">
        <v>1</v>
      </c>
      <c r="PUI41" s="156" t="s">
        <v>29</v>
      </c>
      <c r="PUJ41" s="318" t="s">
        <v>247</v>
      </c>
      <c r="PUK41" s="317"/>
      <c r="PUL41" s="317"/>
      <c r="PUM41" s="317"/>
      <c r="PUN41" s="317"/>
      <c r="PUO41" s="156" t="s">
        <v>18</v>
      </c>
      <c r="PUP41" s="157" t="s">
        <v>1</v>
      </c>
      <c r="PUQ41" s="156" t="s">
        <v>29</v>
      </c>
      <c r="PUR41" s="318" t="s">
        <v>247</v>
      </c>
      <c r="PUS41" s="317"/>
      <c r="PUT41" s="317"/>
      <c r="PUU41" s="317"/>
      <c r="PUV41" s="317"/>
      <c r="PUW41" s="156" t="s">
        <v>18</v>
      </c>
      <c r="PUX41" s="157" t="s">
        <v>1</v>
      </c>
      <c r="PUY41" s="156" t="s">
        <v>29</v>
      </c>
      <c r="PUZ41" s="318" t="s">
        <v>247</v>
      </c>
      <c r="PVA41" s="317"/>
      <c r="PVB41" s="317"/>
      <c r="PVC41" s="317"/>
      <c r="PVD41" s="317"/>
      <c r="PVE41" s="156" t="s">
        <v>18</v>
      </c>
      <c r="PVF41" s="157" t="s">
        <v>1</v>
      </c>
      <c r="PVG41" s="156" t="s">
        <v>29</v>
      </c>
      <c r="PVH41" s="318" t="s">
        <v>247</v>
      </c>
      <c r="PVI41" s="317"/>
      <c r="PVJ41" s="317"/>
      <c r="PVK41" s="317"/>
      <c r="PVL41" s="317"/>
      <c r="PVM41" s="156" t="s">
        <v>18</v>
      </c>
      <c r="PVN41" s="157" t="s">
        <v>1</v>
      </c>
      <c r="PVO41" s="156" t="s">
        <v>29</v>
      </c>
      <c r="PVP41" s="318" t="s">
        <v>247</v>
      </c>
      <c r="PVQ41" s="317"/>
      <c r="PVR41" s="317"/>
      <c r="PVS41" s="317"/>
      <c r="PVT41" s="317"/>
      <c r="PVU41" s="156" t="s">
        <v>18</v>
      </c>
      <c r="PVV41" s="157" t="s">
        <v>1</v>
      </c>
      <c r="PVW41" s="156" t="s">
        <v>29</v>
      </c>
      <c r="PVX41" s="318" t="s">
        <v>247</v>
      </c>
      <c r="PVY41" s="317"/>
      <c r="PVZ41" s="317"/>
      <c r="PWA41" s="317"/>
      <c r="PWB41" s="317"/>
      <c r="PWC41" s="156" t="s">
        <v>18</v>
      </c>
      <c r="PWD41" s="157" t="s">
        <v>1</v>
      </c>
      <c r="PWE41" s="156" t="s">
        <v>29</v>
      </c>
      <c r="PWF41" s="318" t="s">
        <v>247</v>
      </c>
      <c r="PWG41" s="317"/>
      <c r="PWH41" s="317"/>
      <c r="PWI41" s="317"/>
      <c r="PWJ41" s="317"/>
      <c r="PWK41" s="156" t="s">
        <v>18</v>
      </c>
      <c r="PWL41" s="157" t="s">
        <v>1</v>
      </c>
      <c r="PWM41" s="156" t="s">
        <v>29</v>
      </c>
      <c r="PWN41" s="318" t="s">
        <v>247</v>
      </c>
      <c r="PWO41" s="317"/>
      <c r="PWP41" s="317"/>
      <c r="PWQ41" s="317"/>
      <c r="PWR41" s="317"/>
      <c r="PWS41" s="156" t="s">
        <v>18</v>
      </c>
      <c r="PWT41" s="157" t="s">
        <v>1</v>
      </c>
      <c r="PWU41" s="156" t="s">
        <v>29</v>
      </c>
      <c r="PWV41" s="318" t="s">
        <v>247</v>
      </c>
      <c r="PWW41" s="317"/>
      <c r="PWX41" s="317"/>
      <c r="PWY41" s="317"/>
      <c r="PWZ41" s="317"/>
      <c r="PXA41" s="156" t="s">
        <v>18</v>
      </c>
      <c r="PXB41" s="157" t="s">
        <v>1</v>
      </c>
      <c r="PXC41" s="156" t="s">
        <v>29</v>
      </c>
      <c r="PXD41" s="318" t="s">
        <v>247</v>
      </c>
      <c r="PXE41" s="317"/>
      <c r="PXF41" s="317"/>
      <c r="PXG41" s="317"/>
      <c r="PXH41" s="317"/>
      <c r="PXI41" s="156" t="s">
        <v>18</v>
      </c>
      <c r="PXJ41" s="157" t="s">
        <v>1</v>
      </c>
      <c r="PXK41" s="156" t="s">
        <v>29</v>
      </c>
      <c r="PXL41" s="318" t="s">
        <v>247</v>
      </c>
      <c r="PXM41" s="317"/>
      <c r="PXN41" s="317"/>
      <c r="PXO41" s="317"/>
      <c r="PXP41" s="317"/>
      <c r="PXQ41" s="156" t="s">
        <v>18</v>
      </c>
      <c r="PXR41" s="157" t="s">
        <v>1</v>
      </c>
      <c r="PXS41" s="156" t="s">
        <v>29</v>
      </c>
      <c r="PXT41" s="318" t="s">
        <v>247</v>
      </c>
      <c r="PXU41" s="317"/>
      <c r="PXV41" s="317"/>
      <c r="PXW41" s="317"/>
      <c r="PXX41" s="317"/>
      <c r="PXY41" s="156" t="s">
        <v>18</v>
      </c>
      <c r="PXZ41" s="157" t="s">
        <v>1</v>
      </c>
      <c r="PYA41" s="156" t="s">
        <v>29</v>
      </c>
      <c r="PYB41" s="318" t="s">
        <v>247</v>
      </c>
      <c r="PYC41" s="317"/>
      <c r="PYD41" s="317"/>
      <c r="PYE41" s="317"/>
      <c r="PYF41" s="317"/>
      <c r="PYG41" s="156" t="s">
        <v>18</v>
      </c>
      <c r="PYH41" s="157" t="s">
        <v>1</v>
      </c>
      <c r="PYI41" s="156" t="s">
        <v>29</v>
      </c>
      <c r="PYJ41" s="318" t="s">
        <v>247</v>
      </c>
      <c r="PYK41" s="317"/>
      <c r="PYL41" s="317"/>
      <c r="PYM41" s="317"/>
      <c r="PYN41" s="317"/>
      <c r="PYO41" s="156" t="s">
        <v>18</v>
      </c>
      <c r="PYP41" s="157" t="s">
        <v>1</v>
      </c>
      <c r="PYQ41" s="156" t="s">
        <v>29</v>
      </c>
      <c r="PYR41" s="318" t="s">
        <v>247</v>
      </c>
      <c r="PYS41" s="317"/>
      <c r="PYT41" s="317"/>
      <c r="PYU41" s="317"/>
      <c r="PYV41" s="317"/>
      <c r="PYW41" s="156" t="s">
        <v>18</v>
      </c>
      <c r="PYX41" s="157" t="s">
        <v>1</v>
      </c>
      <c r="PYY41" s="156" t="s">
        <v>29</v>
      </c>
      <c r="PYZ41" s="318" t="s">
        <v>247</v>
      </c>
      <c r="PZA41" s="317"/>
      <c r="PZB41" s="317"/>
      <c r="PZC41" s="317"/>
      <c r="PZD41" s="317"/>
      <c r="PZE41" s="156" t="s">
        <v>18</v>
      </c>
      <c r="PZF41" s="157" t="s">
        <v>1</v>
      </c>
      <c r="PZG41" s="156" t="s">
        <v>29</v>
      </c>
      <c r="PZH41" s="318" t="s">
        <v>247</v>
      </c>
      <c r="PZI41" s="317"/>
      <c r="PZJ41" s="317"/>
      <c r="PZK41" s="317"/>
      <c r="PZL41" s="317"/>
      <c r="PZM41" s="156" t="s">
        <v>18</v>
      </c>
      <c r="PZN41" s="157" t="s">
        <v>1</v>
      </c>
      <c r="PZO41" s="156" t="s">
        <v>29</v>
      </c>
      <c r="PZP41" s="318" t="s">
        <v>247</v>
      </c>
      <c r="PZQ41" s="317"/>
      <c r="PZR41" s="317"/>
      <c r="PZS41" s="317"/>
      <c r="PZT41" s="317"/>
      <c r="PZU41" s="156" t="s">
        <v>18</v>
      </c>
      <c r="PZV41" s="157" t="s">
        <v>1</v>
      </c>
      <c r="PZW41" s="156" t="s">
        <v>29</v>
      </c>
      <c r="PZX41" s="318" t="s">
        <v>247</v>
      </c>
      <c r="PZY41" s="317"/>
      <c r="PZZ41" s="317"/>
      <c r="QAA41" s="317"/>
      <c r="QAB41" s="317"/>
      <c r="QAC41" s="156" t="s">
        <v>18</v>
      </c>
      <c r="QAD41" s="157" t="s">
        <v>1</v>
      </c>
      <c r="QAE41" s="156" t="s">
        <v>29</v>
      </c>
      <c r="QAF41" s="318" t="s">
        <v>247</v>
      </c>
      <c r="QAG41" s="317"/>
      <c r="QAH41" s="317"/>
      <c r="QAI41" s="317"/>
      <c r="QAJ41" s="317"/>
      <c r="QAK41" s="156" t="s">
        <v>18</v>
      </c>
      <c r="QAL41" s="157" t="s">
        <v>1</v>
      </c>
      <c r="QAM41" s="156" t="s">
        <v>29</v>
      </c>
      <c r="QAN41" s="318" t="s">
        <v>247</v>
      </c>
      <c r="QAO41" s="317"/>
      <c r="QAP41" s="317"/>
      <c r="QAQ41" s="317"/>
      <c r="QAR41" s="317"/>
      <c r="QAS41" s="156" t="s">
        <v>18</v>
      </c>
      <c r="QAT41" s="157" t="s">
        <v>1</v>
      </c>
      <c r="QAU41" s="156" t="s">
        <v>29</v>
      </c>
      <c r="QAV41" s="318" t="s">
        <v>247</v>
      </c>
      <c r="QAW41" s="317"/>
      <c r="QAX41" s="317"/>
      <c r="QAY41" s="317"/>
      <c r="QAZ41" s="317"/>
      <c r="QBA41" s="156" t="s">
        <v>18</v>
      </c>
      <c r="QBB41" s="157" t="s">
        <v>1</v>
      </c>
      <c r="QBC41" s="156" t="s">
        <v>29</v>
      </c>
      <c r="QBD41" s="318" t="s">
        <v>247</v>
      </c>
      <c r="QBE41" s="317"/>
      <c r="QBF41" s="317"/>
      <c r="QBG41" s="317"/>
      <c r="QBH41" s="317"/>
      <c r="QBI41" s="156" t="s">
        <v>18</v>
      </c>
      <c r="QBJ41" s="157" t="s">
        <v>1</v>
      </c>
      <c r="QBK41" s="156" t="s">
        <v>29</v>
      </c>
      <c r="QBL41" s="318" t="s">
        <v>247</v>
      </c>
      <c r="QBM41" s="317"/>
      <c r="QBN41" s="317"/>
      <c r="QBO41" s="317"/>
      <c r="QBP41" s="317"/>
      <c r="QBQ41" s="156" t="s">
        <v>18</v>
      </c>
      <c r="QBR41" s="157" t="s">
        <v>1</v>
      </c>
      <c r="QBS41" s="156" t="s">
        <v>29</v>
      </c>
      <c r="QBT41" s="318" t="s">
        <v>247</v>
      </c>
      <c r="QBU41" s="317"/>
      <c r="QBV41" s="317"/>
      <c r="QBW41" s="317"/>
      <c r="QBX41" s="317"/>
      <c r="QBY41" s="156" t="s">
        <v>18</v>
      </c>
      <c r="QBZ41" s="157" t="s">
        <v>1</v>
      </c>
      <c r="QCA41" s="156" t="s">
        <v>29</v>
      </c>
      <c r="QCB41" s="318" t="s">
        <v>247</v>
      </c>
      <c r="QCC41" s="317"/>
      <c r="QCD41" s="317"/>
      <c r="QCE41" s="317"/>
      <c r="QCF41" s="317"/>
      <c r="QCG41" s="156" t="s">
        <v>18</v>
      </c>
      <c r="QCH41" s="157" t="s">
        <v>1</v>
      </c>
      <c r="QCI41" s="156" t="s">
        <v>29</v>
      </c>
      <c r="QCJ41" s="318" t="s">
        <v>247</v>
      </c>
      <c r="QCK41" s="317"/>
      <c r="QCL41" s="317"/>
      <c r="QCM41" s="317"/>
      <c r="QCN41" s="317"/>
      <c r="QCO41" s="156" t="s">
        <v>18</v>
      </c>
      <c r="QCP41" s="157" t="s">
        <v>1</v>
      </c>
      <c r="QCQ41" s="156" t="s">
        <v>29</v>
      </c>
      <c r="QCR41" s="318" t="s">
        <v>247</v>
      </c>
      <c r="QCS41" s="317"/>
      <c r="QCT41" s="317"/>
      <c r="QCU41" s="317"/>
      <c r="QCV41" s="317"/>
      <c r="QCW41" s="156" t="s">
        <v>18</v>
      </c>
      <c r="QCX41" s="157" t="s">
        <v>1</v>
      </c>
      <c r="QCY41" s="156" t="s">
        <v>29</v>
      </c>
      <c r="QCZ41" s="318" t="s">
        <v>247</v>
      </c>
      <c r="QDA41" s="317"/>
      <c r="QDB41" s="317"/>
      <c r="QDC41" s="317"/>
      <c r="QDD41" s="317"/>
      <c r="QDE41" s="156" t="s">
        <v>18</v>
      </c>
      <c r="QDF41" s="157" t="s">
        <v>1</v>
      </c>
      <c r="QDG41" s="156" t="s">
        <v>29</v>
      </c>
      <c r="QDH41" s="318" t="s">
        <v>247</v>
      </c>
      <c r="QDI41" s="317"/>
      <c r="QDJ41" s="317"/>
      <c r="QDK41" s="317"/>
      <c r="QDL41" s="317"/>
      <c r="QDM41" s="156" t="s">
        <v>18</v>
      </c>
      <c r="QDN41" s="157" t="s">
        <v>1</v>
      </c>
      <c r="QDO41" s="156" t="s">
        <v>29</v>
      </c>
      <c r="QDP41" s="318" t="s">
        <v>247</v>
      </c>
      <c r="QDQ41" s="317"/>
      <c r="QDR41" s="317"/>
      <c r="QDS41" s="317"/>
      <c r="QDT41" s="317"/>
      <c r="QDU41" s="156" t="s">
        <v>18</v>
      </c>
      <c r="QDV41" s="157" t="s">
        <v>1</v>
      </c>
      <c r="QDW41" s="156" t="s">
        <v>29</v>
      </c>
      <c r="QDX41" s="318" t="s">
        <v>247</v>
      </c>
      <c r="QDY41" s="317"/>
      <c r="QDZ41" s="317"/>
      <c r="QEA41" s="317"/>
      <c r="QEB41" s="317"/>
      <c r="QEC41" s="156" t="s">
        <v>18</v>
      </c>
      <c r="QED41" s="157" t="s">
        <v>1</v>
      </c>
      <c r="QEE41" s="156" t="s">
        <v>29</v>
      </c>
      <c r="QEF41" s="318" t="s">
        <v>247</v>
      </c>
      <c r="QEG41" s="317"/>
      <c r="QEH41" s="317"/>
      <c r="QEI41" s="317"/>
      <c r="QEJ41" s="317"/>
      <c r="QEK41" s="156" t="s">
        <v>18</v>
      </c>
      <c r="QEL41" s="157" t="s">
        <v>1</v>
      </c>
      <c r="QEM41" s="156" t="s">
        <v>29</v>
      </c>
      <c r="QEN41" s="318" t="s">
        <v>247</v>
      </c>
      <c r="QEO41" s="317"/>
      <c r="QEP41" s="317"/>
      <c r="QEQ41" s="317"/>
      <c r="QER41" s="317"/>
      <c r="QES41" s="156" t="s">
        <v>18</v>
      </c>
      <c r="QET41" s="157" t="s">
        <v>1</v>
      </c>
      <c r="QEU41" s="156" t="s">
        <v>29</v>
      </c>
      <c r="QEV41" s="318" t="s">
        <v>247</v>
      </c>
      <c r="QEW41" s="317"/>
      <c r="QEX41" s="317"/>
      <c r="QEY41" s="317"/>
      <c r="QEZ41" s="317"/>
      <c r="QFA41" s="156" t="s">
        <v>18</v>
      </c>
      <c r="QFB41" s="157" t="s">
        <v>1</v>
      </c>
      <c r="QFC41" s="156" t="s">
        <v>29</v>
      </c>
      <c r="QFD41" s="318" t="s">
        <v>247</v>
      </c>
      <c r="QFE41" s="317"/>
      <c r="QFF41" s="317"/>
      <c r="QFG41" s="317"/>
      <c r="QFH41" s="317"/>
      <c r="QFI41" s="156" t="s">
        <v>18</v>
      </c>
      <c r="QFJ41" s="157" t="s">
        <v>1</v>
      </c>
      <c r="QFK41" s="156" t="s">
        <v>29</v>
      </c>
      <c r="QFL41" s="318" t="s">
        <v>247</v>
      </c>
      <c r="QFM41" s="317"/>
      <c r="QFN41" s="317"/>
      <c r="QFO41" s="317"/>
      <c r="QFP41" s="317"/>
      <c r="QFQ41" s="156" t="s">
        <v>18</v>
      </c>
      <c r="QFR41" s="157" t="s">
        <v>1</v>
      </c>
      <c r="QFS41" s="156" t="s">
        <v>29</v>
      </c>
      <c r="QFT41" s="318" t="s">
        <v>247</v>
      </c>
      <c r="QFU41" s="317"/>
      <c r="QFV41" s="317"/>
      <c r="QFW41" s="317"/>
      <c r="QFX41" s="317"/>
      <c r="QFY41" s="156" t="s">
        <v>18</v>
      </c>
      <c r="QFZ41" s="157" t="s">
        <v>1</v>
      </c>
      <c r="QGA41" s="156" t="s">
        <v>29</v>
      </c>
      <c r="QGB41" s="318" t="s">
        <v>247</v>
      </c>
      <c r="QGC41" s="317"/>
      <c r="QGD41" s="317"/>
      <c r="QGE41" s="317"/>
      <c r="QGF41" s="317"/>
      <c r="QGG41" s="156" t="s">
        <v>18</v>
      </c>
      <c r="QGH41" s="157" t="s">
        <v>1</v>
      </c>
      <c r="QGI41" s="156" t="s">
        <v>29</v>
      </c>
      <c r="QGJ41" s="318" t="s">
        <v>247</v>
      </c>
      <c r="QGK41" s="317"/>
      <c r="QGL41" s="317"/>
      <c r="QGM41" s="317"/>
      <c r="QGN41" s="317"/>
      <c r="QGO41" s="156" t="s">
        <v>18</v>
      </c>
      <c r="QGP41" s="157" t="s">
        <v>1</v>
      </c>
      <c r="QGQ41" s="156" t="s">
        <v>29</v>
      </c>
      <c r="QGR41" s="318" t="s">
        <v>247</v>
      </c>
      <c r="QGS41" s="317"/>
      <c r="QGT41" s="317"/>
      <c r="QGU41" s="317"/>
      <c r="QGV41" s="317"/>
      <c r="QGW41" s="156" t="s">
        <v>18</v>
      </c>
      <c r="QGX41" s="157" t="s">
        <v>1</v>
      </c>
      <c r="QGY41" s="156" t="s">
        <v>29</v>
      </c>
      <c r="QGZ41" s="318" t="s">
        <v>247</v>
      </c>
      <c r="QHA41" s="317"/>
      <c r="QHB41" s="317"/>
      <c r="QHC41" s="317"/>
      <c r="QHD41" s="317"/>
      <c r="QHE41" s="156" t="s">
        <v>18</v>
      </c>
      <c r="QHF41" s="157" t="s">
        <v>1</v>
      </c>
      <c r="QHG41" s="156" t="s">
        <v>29</v>
      </c>
      <c r="QHH41" s="318" t="s">
        <v>247</v>
      </c>
      <c r="QHI41" s="317"/>
      <c r="QHJ41" s="317"/>
      <c r="QHK41" s="317"/>
      <c r="QHL41" s="317"/>
      <c r="QHM41" s="156" t="s">
        <v>18</v>
      </c>
      <c r="QHN41" s="157" t="s">
        <v>1</v>
      </c>
      <c r="QHO41" s="156" t="s">
        <v>29</v>
      </c>
      <c r="QHP41" s="318" t="s">
        <v>247</v>
      </c>
      <c r="QHQ41" s="317"/>
      <c r="QHR41" s="317"/>
      <c r="QHS41" s="317"/>
      <c r="QHT41" s="317"/>
      <c r="QHU41" s="156" t="s">
        <v>18</v>
      </c>
      <c r="QHV41" s="157" t="s">
        <v>1</v>
      </c>
      <c r="QHW41" s="156" t="s">
        <v>29</v>
      </c>
      <c r="QHX41" s="318" t="s">
        <v>247</v>
      </c>
      <c r="QHY41" s="317"/>
      <c r="QHZ41" s="317"/>
      <c r="QIA41" s="317"/>
      <c r="QIB41" s="317"/>
      <c r="QIC41" s="156" t="s">
        <v>18</v>
      </c>
      <c r="QID41" s="157" t="s">
        <v>1</v>
      </c>
      <c r="QIE41" s="156" t="s">
        <v>29</v>
      </c>
      <c r="QIF41" s="318" t="s">
        <v>247</v>
      </c>
      <c r="QIG41" s="317"/>
      <c r="QIH41" s="317"/>
      <c r="QII41" s="317"/>
      <c r="QIJ41" s="317"/>
      <c r="QIK41" s="156" t="s">
        <v>18</v>
      </c>
      <c r="QIL41" s="157" t="s">
        <v>1</v>
      </c>
      <c r="QIM41" s="156" t="s">
        <v>29</v>
      </c>
      <c r="QIN41" s="318" t="s">
        <v>247</v>
      </c>
      <c r="QIO41" s="317"/>
      <c r="QIP41" s="317"/>
      <c r="QIQ41" s="317"/>
      <c r="QIR41" s="317"/>
      <c r="QIS41" s="156" t="s">
        <v>18</v>
      </c>
      <c r="QIT41" s="157" t="s">
        <v>1</v>
      </c>
      <c r="QIU41" s="156" t="s">
        <v>29</v>
      </c>
      <c r="QIV41" s="318" t="s">
        <v>247</v>
      </c>
      <c r="QIW41" s="317"/>
      <c r="QIX41" s="317"/>
      <c r="QIY41" s="317"/>
      <c r="QIZ41" s="317"/>
      <c r="QJA41" s="156" t="s">
        <v>18</v>
      </c>
      <c r="QJB41" s="157" t="s">
        <v>1</v>
      </c>
      <c r="QJC41" s="156" t="s">
        <v>29</v>
      </c>
      <c r="QJD41" s="318" t="s">
        <v>247</v>
      </c>
      <c r="QJE41" s="317"/>
      <c r="QJF41" s="317"/>
      <c r="QJG41" s="317"/>
      <c r="QJH41" s="317"/>
      <c r="QJI41" s="156" t="s">
        <v>18</v>
      </c>
      <c r="QJJ41" s="157" t="s">
        <v>1</v>
      </c>
      <c r="QJK41" s="156" t="s">
        <v>29</v>
      </c>
      <c r="QJL41" s="318" t="s">
        <v>247</v>
      </c>
      <c r="QJM41" s="317"/>
      <c r="QJN41" s="317"/>
      <c r="QJO41" s="317"/>
      <c r="QJP41" s="317"/>
      <c r="QJQ41" s="156" t="s">
        <v>18</v>
      </c>
      <c r="QJR41" s="157" t="s">
        <v>1</v>
      </c>
      <c r="QJS41" s="156" t="s">
        <v>29</v>
      </c>
      <c r="QJT41" s="318" t="s">
        <v>247</v>
      </c>
      <c r="QJU41" s="317"/>
      <c r="QJV41" s="317"/>
      <c r="QJW41" s="317"/>
      <c r="QJX41" s="317"/>
      <c r="QJY41" s="156" t="s">
        <v>18</v>
      </c>
      <c r="QJZ41" s="157" t="s">
        <v>1</v>
      </c>
      <c r="QKA41" s="156" t="s">
        <v>29</v>
      </c>
      <c r="QKB41" s="318" t="s">
        <v>247</v>
      </c>
      <c r="QKC41" s="317"/>
      <c r="QKD41" s="317"/>
      <c r="QKE41" s="317"/>
      <c r="QKF41" s="317"/>
      <c r="QKG41" s="156" t="s">
        <v>18</v>
      </c>
      <c r="QKH41" s="157" t="s">
        <v>1</v>
      </c>
      <c r="QKI41" s="156" t="s">
        <v>29</v>
      </c>
      <c r="QKJ41" s="318" t="s">
        <v>247</v>
      </c>
      <c r="QKK41" s="317"/>
      <c r="QKL41" s="317"/>
      <c r="QKM41" s="317"/>
      <c r="QKN41" s="317"/>
      <c r="QKO41" s="156" t="s">
        <v>18</v>
      </c>
      <c r="QKP41" s="157" t="s">
        <v>1</v>
      </c>
      <c r="QKQ41" s="156" t="s">
        <v>29</v>
      </c>
      <c r="QKR41" s="318" t="s">
        <v>247</v>
      </c>
      <c r="QKS41" s="317"/>
      <c r="QKT41" s="317"/>
      <c r="QKU41" s="317"/>
      <c r="QKV41" s="317"/>
      <c r="QKW41" s="156" t="s">
        <v>18</v>
      </c>
      <c r="QKX41" s="157" t="s">
        <v>1</v>
      </c>
      <c r="QKY41" s="156" t="s">
        <v>29</v>
      </c>
      <c r="QKZ41" s="318" t="s">
        <v>247</v>
      </c>
      <c r="QLA41" s="317"/>
      <c r="QLB41" s="317"/>
      <c r="QLC41" s="317"/>
      <c r="QLD41" s="317"/>
      <c r="QLE41" s="156" t="s">
        <v>18</v>
      </c>
      <c r="QLF41" s="157" t="s">
        <v>1</v>
      </c>
      <c r="QLG41" s="156" t="s">
        <v>29</v>
      </c>
      <c r="QLH41" s="318" t="s">
        <v>247</v>
      </c>
      <c r="QLI41" s="317"/>
      <c r="QLJ41" s="317"/>
      <c r="QLK41" s="317"/>
      <c r="QLL41" s="317"/>
      <c r="QLM41" s="156" t="s">
        <v>18</v>
      </c>
      <c r="QLN41" s="157" t="s">
        <v>1</v>
      </c>
      <c r="QLO41" s="156" t="s">
        <v>29</v>
      </c>
      <c r="QLP41" s="318" t="s">
        <v>247</v>
      </c>
      <c r="QLQ41" s="317"/>
      <c r="QLR41" s="317"/>
      <c r="QLS41" s="317"/>
      <c r="QLT41" s="317"/>
      <c r="QLU41" s="156" t="s">
        <v>18</v>
      </c>
      <c r="QLV41" s="157" t="s">
        <v>1</v>
      </c>
      <c r="QLW41" s="156" t="s">
        <v>29</v>
      </c>
      <c r="QLX41" s="318" t="s">
        <v>247</v>
      </c>
      <c r="QLY41" s="317"/>
      <c r="QLZ41" s="317"/>
      <c r="QMA41" s="317"/>
      <c r="QMB41" s="317"/>
      <c r="QMC41" s="156" t="s">
        <v>18</v>
      </c>
      <c r="QMD41" s="157" t="s">
        <v>1</v>
      </c>
      <c r="QME41" s="156" t="s">
        <v>29</v>
      </c>
      <c r="QMF41" s="318" t="s">
        <v>247</v>
      </c>
      <c r="QMG41" s="317"/>
      <c r="QMH41" s="317"/>
      <c r="QMI41" s="317"/>
      <c r="QMJ41" s="317"/>
      <c r="QMK41" s="156" t="s">
        <v>18</v>
      </c>
      <c r="QML41" s="157" t="s">
        <v>1</v>
      </c>
      <c r="QMM41" s="156" t="s">
        <v>29</v>
      </c>
      <c r="QMN41" s="318" t="s">
        <v>247</v>
      </c>
      <c r="QMO41" s="317"/>
      <c r="QMP41" s="317"/>
      <c r="QMQ41" s="317"/>
      <c r="QMR41" s="317"/>
      <c r="QMS41" s="156" t="s">
        <v>18</v>
      </c>
      <c r="QMT41" s="157" t="s">
        <v>1</v>
      </c>
      <c r="QMU41" s="156" t="s">
        <v>29</v>
      </c>
      <c r="QMV41" s="318" t="s">
        <v>247</v>
      </c>
      <c r="QMW41" s="317"/>
      <c r="QMX41" s="317"/>
      <c r="QMY41" s="317"/>
      <c r="QMZ41" s="317"/>
      <c r="QNA41" s="156" t="s">
        <v>18</v>
      </c>
      <c r="QNB41" s="157" t="s">
        <v>1</v>
      </c>
      <c r="QNC41" s="156" t="s">
        <v>29</v>
      </c>
      <c r="QND41" s="318" t="s">
        <v>247</v>
      </c>
      <c r="QNE41" s="317"/>
      <c r="QNF41" s="317"/>
      <c r="QNG41" s="317"/>
      <c r="QNH41" s="317"/>
      <c r="QNI41" s="156" t="s">
        <v>18</v>
      </c>
      <c r="QNJ41" s="157" t="s">
        <v>1</v>
      </c>
      <c r="QNK41" s="156" t="s">
        <v>29</v>
      </c>
      <c r="QNL41" s="318" t="s">
        <v>247</v>
      </c>
      <c r="QNM41" s="317"/>
      <c r="QNN41" s="317"/>
      <c r="QNO41" s="317"/>
      <c r="QNP41" s="317"/>
      <c r="QNQ41" s="156" t="s">
        <v>18</v>
      </c>
      <c r="QNR41" s="157" t="s">
        <v>1</v>
      </c>
      <c r="QNS41" s="156" t="s">
        <v>29</v>
      </c>
      <c r="QNT41" s="318" t="s">
        <v>247</v>
      </c>
      <c r="QNU41" s="317"/>
      <c r="QNV41" s="317"/>
      <c r="QNW41" s="317"/>
      <c r="QNX41" s="317"/>
      <c r="QNY41" s="156" t="s">
        <v>18</v>
      </c>
      <c r="QNZ41" s="157" t="s">
        <v>1</v>
      </c>
      <c r="QOA41" s="156" t="s">
        <v>29</v>
      </c>
      <c r="QOB41" s="318" t="s">
        <v>247</v>
      </c>
      <c r="QOC41" s="317"/>
      <c r="QOD41" s="317"/>
      <c r="QOE41" s="317"/>
      <c r="QOF41" s="317"/>
      <c r="QOG41" s="156" t="s">
        <v>18</v>
      </c>
      <c r="QOH41" s="157" t="s">
        <v>1</v>
      </c>
      <c r="QOI41" s="156" t="s">
        <v>29</v>
      </c>
      <c r="QOJ41" s="318" t="s">
        <v>247</v>
      </c>
      <c r="QOK41" s="317"/>
      <c r="QOL41" s="317"/>
      <c r="QOM41" s="317"/>
      <c r="QON41" s="317"/>
      <c r="QOO41" s="156" t="s">
        <v>18</v>
      </c>
      <c r="QOP41" s="157" t="s">
        <v>1</v>
      </c>
      <c r="QOQ41" s="156" t="s">
        <v>29</v>
      </c>
      <c r="QOR41" s="318" t="s">
        <v>247</v>
      </c>
      <c r="QOS41" s="317"/>
      <c r="QOT41" s="317"/>
      <c r="QOU41" s="317"/>
      <c r="QOV41" s="317"/>
      <c r="QOW41" s="156" t="s">
        <v>18</v>
      </c>
      <c r="QOX41" s="157" t="s">
        <v>1</v>
      </c>
      <c r="QOY41" s="156" t="s">
        <v>29</v>
      </c>
      <c r="QOZ41" s="318" t="s">
        <v>247</v>
      </c>
      <c r="QPA41" s="317"/>
      <c r="QPB41" s="317"/>
      <c r="QPC41" s="317"/>
      <c r="QPD41" s="317"/>
      <c r="QPE41" s="156" t="s">
        <v>18</v>
      </c>
      <c r="QPF41" s="157" t="s">
        <v>1</v>
      </c>
      <c r="QPG41" s="156" t="s">
        <v>29</v>
      </c>
      <c r="QPH41" s="318" t="s">
        <v>247</v>
      </c>
      <c r="QPI41" s="317"/>
      <c r="QPJ41" s="317"/>
      <c r="QPK41" s="317"/>
      <c r="QPL41" s="317"/>
      <c r="QPM41" s="156" t="s">
        <v>18</v>
      </c>
      <c r="QPN41" s="157" t="s">
        <v>1</v>
      </c>
      <c r="QPO41" s="156" t="s">
        <v>29</v>
      </c>
      <c r="QPP41" s="318" t="s">
        <v>247</v>
      </c>
      <c r="QPQ41" s="317"/>
      <c r="QPR41" s="317"/>
      <c r="QPS41" s="317"/>
      <c r="QPT41" s="317"/>
      <c r="QPU41" s="156" t="s">
        <v>18</v>
      </c>
      <c r="QPV41" s="157" t="s">
        <v>1</v>
      </c>
      <c r="QPW41" s="156" t="s">
        <v>29</v>
      </c>
      <c r="QPX41" s="318" t="s">
        <v>247</v>
      </c>
      <c r="QPY41" s="317"/>
      <c r="QPZ41" s="317"/>
      <c r="QQA41" s="317"/>
      <c r="QQB41" s="317"/>
      <c r="QQC41" s="156" t="s">
        <v>18</v>
      </c>
      <c r="QQD41" s="157" t="s">
        <v>1</v>
      </c>
      <c r="QQE41" s="156" t="s">
        <v>29</v>
      </c>
      <c r="QQF41" s="318" t="s">
        <v>247</v>
      </c>
      <c r="QQG41" s="317"/>
      <c r="QQH41" s="317"/>
      <c r="QQI41" s="317"/>
      <c r="QQJ41" s="317"/>
      <c r="QQK41" s="156" t="s">
        <v>18</v>
      </c>
      <c r="QQL41" s="157" t="s">
        <v>1</v>
      </c>
      <c r="QQM41" s="156" t="s">
        <v>29</v>
      </c>
      <c r="QQN41" s="318" t="s">
        <v>247</v>
      </c>
      <c r="QQO41" s="317"/>
      <c r="QQP41" s="317"/>
      <c r="QQQ41" s="317"/>
      <c r="QQR41" s="317"/>
      <c r="QQS41" s="156" t="s">
        <v>18</v>
      </c>
      <c r="QQT41" s="157" t="s">
        <v>1</v>
      </c>
      <c r="QQU41" s="156" t="s">
        <v>29</v>
      </c>
      <c r="QQV41" s="318" t="s">
        <v>247</v>
      </c>
      <c r="QQW41" s="317"/>
      <c r="QQX41" s="317"/>
      <c r="QQY41" s="317"/>
      <c r="QQZ41" s="317"/>
      <c r="QRA41" s="156" t="s">
        <v>18</v>
      </c>
      <c r="QRB41" s="157" t="s">
        <v>1</v>
      </c>
      <c r="QRC41" s="156" t="s">
        <v>29</v>
      </c>
      <c r="QRD41" s="318" t="s">
        <v>247</v>
      </c>
      <c r="QRE41" s="317"/>
      <c r="QRF41" s="317"/>
      <c r="QRG41" s="317"/>
      <c r="QRH41" s="317"/>
      <c r="QRI41" s="156" t="s">
        <v>18</v>
      </c>
      <c r="QRJ41" s="157" t="s">
        <v>1</v>
      </c>
      <c r="QRK41" s="156" t="s">
        <v>29</v>
      </c>
      <c r="QRL41" s="318" t="s">
        <v>247</v>
      </c>
      <c r="QRM41" s="317"/>
      <c r="QRN41" s="317"/>
      <c r="QRO41" s="317"/>
      <c r="QRP41" s="317"/>
      <c r="QRQ41" s="156" t="s">
        <v>18</v>
      </c>
      <c r="QRR41" s="157" t="s">
        <v>1</v>
      </c>
      <c r="QRS41" s="156" t="s">
        <v>29</v>
      </c>
      <c r="QRT41" s="318" t="s">
        <v>247</v>
      </c>
      <c r="QRU41" s="317"/>
      <c r="QRV41" s="317"/>
      <c r="QRW41" s="317"/>
      <c r="QRX41" s="317"/>
      <c r="QRY41" s="156" t="s">
        <v>18</v>
      </c>
      <c r="QRZ41" s="157" t="s">
        <v>1</v>
      </c>
      <c r="QSA41" s="156" t="s">
        <v>29</v>
      </c>
      <c r="QSB41" s="318" t="s">
        <v>247</v>
      </c>
      <c r="QSC41" s="317"/>
      <c r="QSD41" s="317"/>
      <c r="QSE41" s="317"/>
      <c r="QSF41" s="317"/>
      <c r="QSG41" s="156" t="s">
        <v>18</v>
      </c>
      <c r="QSH41" s="157" t="s">
        <v>1</v>
      </c>
      <c r="QSI41" s="156" t="s">
        <v>29</v>
      </c>
      <c r="QSJ41" s="318" t="s">
        <v>247</v>
      </c>
      <c r="QSK41" s="317"/>
      <c r="QSL41" s="317"/>
      <c r="QSM41" s="317"/>
      <c r="QSN41" s="317"/>
      <c r="QSO41" s="156" t="s">
        <v>18</v>
      </c>
      <c r="QSP41" s="157" t="s">
        <v>1</v>
      </c>
      <c r="QSQ41" s="156" t="s">
        <v>29</v>
      </c>
      <c r="QSR41" s="318" t="s">
        <v>247</v>
      </c>
      <c r="QSS41" s="317"/>
      <c r="QST41" s="317"/>
      <c r="QSU41" s="317"/>
      <c r="QSV41" s="317"/>
      <c r="QSW41" s="156" t="s">
        <v>18</v>
      </c>
      <c r="QSX41" s="157" t="s">
        <v>1</v>
      </c>
      <c r="QSY41" s="156" t="s">
        <v>29</v>
      </c>
      <c r="QSZ41" s="318" t="s">
        <v>247</v>
      </c>
      <c r="QTA41" s="317"/>
      <c r="QTB41" s="317"/>
      <c r="QTC41" s="317"/>
      <c r="QTD41" s="317"/>
      <c r="QTE41" s="156" t="s">
        <v>18</v>
      </c>
      <c r="QTF41" s="157" t="s">
        <v>1</v>
      </c>
      <c r="QTG41" s="156" t="s">
        <v>29</v>
      </c>
      <c r="QTH41" s="318" t="s">
        <v>247</v>
      </c>
      <c r="QTI41" s="317"/>
      <c r="QTJ41" s="317"/>
      <c r="QTK41" s="317"/>
      <c r="QTL41" s="317"/>
      <c r="QTM41" s="156" t="s">
        <v>18</v>
      </c>
      <c r="QTN41" s="157" t="s">
        <v>1</v>
      </c>
      <c r="QTO41" s="156" t="s">
        <v>29</v>
      </c>
      <c r="QTP41" s="318" t="s">
        <v>247</v>
      </c>
      <c r="QTQ41" s="317"/>
      <c r="QTR41" s="317"/>
      <c r="QTS41" s="317"/>
      <c r="QTT41" s="317"/>
      <c r="QTU41" s="156" t="s">
        <v>18</v>
      </c>
      <c r="QTV41" s="157" t="s">
        <v>1</v>
      </c>
      <c r="QTW41" s="156" t="s">
        <v>29</v>
      </c>
      <c r="QTX41" s="318" t="s">
        <v>247</v>
      </c>
      <c r="QTY41" s="317"/>
      <c r="QTZ41" s="317"/>
      <c r="QUA41" s="317"/>
      <c r="QUB41" s="317"/>
      <c r="QUC41" s="156" t="s">
        <v>18</v>
      </c>
      <c r="QUD41" s="157" t="s">
        <v>1</v>
      </c>
      <c r="QUE41" s="156" t="s">
        <v>29</v>
      </c>
      <c r="QUF41" s="318" t="s">
        <v>247</v>
      </c>
      <c r="QUG41" s="317"/>
      <c r="QUH41" s="317"/>
      <c r="QUI41" s="317"/>
      <c r="QUJ41" s="317"/>
      <c r="QUK41" s="156" t="s">
        <v>18</v>
      </c>
      <c r="QUL41" s="157" t="s">
        <v>1</v>
      </c>
      <c r="QUM41" s="156" t="s">
        <v>29</v>
      </c>
      <c r="QUN41" s="318" t="s">
        <v>247</v>
      </c>
      <c r="QUO41" s="317"/>
      <c r="QUP41" s="317"/>
      <c r="QUQ41" s="317"/>
      <c r="QUR41" s="317"/>
      <c r="QUS41" s="156" t="s">
        <v>18</v>
      </c>
      <c r="QUT41" s="157" t="s">
        <v>1</v>
      </c>
      <c r="QUU41" s="156" t="s">
        <v>29</v>
      </c>
      <c r="QUV41" s="318" t="s">
        <v>247</v>
      </c>
      <c r="QUW41" s="317"/>
      <c r="QUX41" s="317"/>
      <c r="QUY41" s="317"/>
      <c r="QUZ41" s="317"/>
      <c r="QVA41" s="156" t="s">
        <v>18</v>
      </c>
      <c r="QVB41" s="157" t="s">
        <v>1</v>
      </c>
      <c r="QVC41" s="156" t="s">
        <v>29</v>
      </c>
      <c r="QVD41" s="318" t="s">
        <v>247</v>
      </c>
      <c r="QVE41" s="317"/>
      <c r="QVF41" s="317"/>
      <c r="QVG41" s="317"/>
      <c r="QVH41" s="317"/>
      <c r="QVI41" s="156" t="s">
        <v>18</v>
      </c>
      <c r="QVJ41" s="157" t="s">
        <v>1</v>
      </c>
      <c r="QVK41" s="156" t="s">
        <v>29</v>
      </c>
      <c r="QVL41" s="318" t="s">
        <v>247</v>
      </c>
      <c r="QVM41" s="317"/>
      <c r="QVN41" s="317"/>
      <c r="QVO41" s="317"/>
      <c r="QVP41" s="317"/>
      <c r="QVQ41" s="156" t="s">
        <v>18</v>
      </c>
      <c r="QVR41" s="157" t="s">
        <v>1</v>
      </c>
      <c r="QVS41" s="156" t="s">
        <v>29</v>
      </c>
      <c r="QVT41" s="318" t="s">
        <v>247</v>
      </c>
      <c r="QVU41" s="317"/>
      <c r="QVV41" s="317"/>
      <c r="QVW41" s="317"/>
      <c r="QVX41" s="317"/>
      <c r="QVY41" s="156" t="s">
        <v>18</v>
      </c>
      <c r="QVZ41" s="157" t="s">
        <v>1</v>
      </c>
      <c r="QWA41" s="156" t="s">
        <v>29</v>
      </c>
      <c r="QWB41" s="318" t="s">
        <v>247</v>
      </c>
      <c r="QWC41" s="317"/>
      <c r="QWD41" s="317"/>
      <c r="QWE41" s="317"/>
      <c r="QWF41" s="317"/>
      <c r="QWG41" s="156" t="s">
        <v>18</v>
      </c>
      <c r="QWH41" s="157" t="s">
        <v>1</v>
      </c>
      <c r="QWI41" s="156" t="s">
        <v>29</v>
      </c>
      <c r="QWJ41" s="318" t="s">
        <v>247</v>
      </c>
      <c r="QWK41" s="317"/>
      <c r="QWL41" s="317"/>
      <c r="QWM41" s="317"/>
      <c r="QWN41" s="317"/>
      <c r="QWO41" s="156" t="s">
        <v>18</v>
      </c>
      <c r="QWP41" s="157" t="s">
        <v>1</v>
      </c>
      <c r="QWQ41" s="156" t="s">
        <v>29</v>
      </c>
      <c r="QWR41" s="318" t="s">
        <v>247</v>
      </c>
      <c r="QWS41" s="317"/>
      <c r="QWT41" s="317"/>
      <c r="QWU41" s="317"/>
      <c r="QWV41" s="317"/>
      <c r="QWW41" s="156" t="s">
        <v>18</v>
      </c>
      <c r="QWX41" s="157" t="s">
        <v>1</v>
      </c>
      <c r="QWY41" s="156" t="s">
        <v>29</v>
      </c>
      <c r="QWZ41" s="318" t="s">
        <v>247</v>
      </c>
      <c r="QXA41" s="317"/>
      <c r="QXB41" s="317"/>
      <c r="QXC41" s="317"/>
      <c r="QXD41" s="317"/>
      <c r="QXE41" s="156" t="s">
        <v>18</v>
      </c>
      <c r="QXF41" s="157" t="s">
        <v>1</v>
      </c>
      <c r="QXG41" s="156" t="s">
        <v>29</v>
      </c>
      <c r="QXH41" s="318" t="s">
        <v>247</v>
      </c>
      <c r="QXI41" s="317"/>
      <c r="QXJ41" s="317"/>
      <c r="QXK41" s="317"/>
      <c r="QXL41" s="317"/>
      <c r="QXM41" s="156" t="s">
        <v>18</v>
      </c>
      <c r="QXN41" s="157" t="s">
        <v>1</v>
      </c>
      <c r="QXO41" s="156" t="s">
        <v>29</v>
      </c>
      <c r="QXP41" s="318" t="s">
        <v>247</v>
      </c>
      <c r="QXQ41" s="317"/>
      <c r="QXR41" s="317"/>
      <c r="QXS41" s="317"/>
      <c r="QXT41" s="317"/>
      <c r="QXU41" s="156" t="s">
        <v>18</v>
      </c>
      <c r="QXV41" s="157" t="s">
        <v>1</v>
      </c>
      <c r="QXW41" s="156" t="s">
        <v>29</v>
      </c>
      <c r="QXX41" s="318" t="s">
        <v>247</v>
      </c>
      <c r="QXY41" s="317"/>
      <c r="QXZ41" s="317"/>
      <c r="QYA41" s="317"/>
      <c r="QYB41" s="317"/>
      <c r="QYC41" s="156" t="s">
        <v>18</v>
      </c>
      <c r="QYD41" s="157" t="s">
        <v>1</v>
      </c>
      <c r="QYE41" s="156" t="s">
        <v>29</v>
      </c>
      <c r="QYF41" s="318" t="s">
        <v>247</v>
      </c>
      <c r="QYG41" s="317"/>
      <c r="QYH41" s="317"/>
      <c r="QYI41" s="317"/>
      <c r="QYJ41" s="317"/>
      <c r="QYK41" s="156" t="s">
        <v>18</v>
      </c>
      <c r="QYL41" s="157" t="s">
        <v>1</v>
      </c>
      <c r="QYM41" s="156" t="s">
        <v>29</v>
      </c>
      <c r="QYN41" s="318" t="s">
        <v>247</v>
      </c>
      <c r="QYO41" s="317"/>
      <c r="QYP41" s="317"/>
      <c r="QYQ41" s="317"/>
      <c r="QYR41" s="317"/>
      <c r="QYS41" s="156" t="s">
        <v>18</v>
      </c>
      <c r="QYT41" s="157" t="s">
        <v>1</v>
      </c>
      <c r="QYU41" s="156" t="s">
        <v>29</v>
      </c>
      <c r="QYV41" s="318" t="s">
        <v>247</v>
      </c>
      <c r="QYW41" s="317"/>
      <c r="QYX41" s="317"/>
      <c r="QYY41" s="317"/>
      <c r="QYZ41" s="317"/>
      <c r="QZA41" s="156" t="s">
        <v>18</v>
      </c>
      <c r="QZB41" s="157" t="s">
        <v>1</v>
      </c>
      <c r="QZC41" s="156" t="s">
        <v>29</v>
      </c>
      <c r="QZD41" s="318" t="s">
        <v>247</v>
      </c>
      <c r="QZE41" s="317"/>
      <c r="QZF41" s="317"/>
      <c r="QZG41" s="317"/>
      <c r="QZH41" s="317"/>
      <c r="QZI41" s="156" t="s">
        <v>18</v>
      </c>
      <c r="QZJ41" s="157" t="s">
        <v>1</v>
      </c>
      <c r="QZK41" s="156" t="s">
        <v>29</v>
      </c>
      <c r="QZL41" s="318" t="s">
        <v>247</v>
      </c>
      <c r="QZM41" s="317"/>
      <c r="QZN41" s="317"/>
      <c r="QZO41" s="317"/>
      <c r="QZP41" s="317"/>
      <c r="QZQ41" s="156" t="s">
        <v>18</v>
      </c>
      <c r="QZR41" s="157" t="s">
        <v>1</v>
      </c>
      <c r="QZS41" s="156" t="s">
        <v>29</v>
      </c>
      <c r="QZT41" s="318" t="s">
        <v>247</v>
      </c>
      <c r="QZU41" s="317"/>
      <c r="QZV41" s="317"/>
      <c r="QZW41" s="317"/>
      <c r="QZX41" s="317"/>
      <c r="QZY41" s="156" t="s">
        <v>18</v>
      </c>
      <c r="QZZ41" s="157" t="s">
        <v>1</v>
      </c>
      <c r="RAA41" s="156" t="s">
        <v>29</v>
      </c>
      <c r="RAB41" s="318" t="s">
        <v>247</v>
      </c>
      <c r="RAC41" s="317"/>
      <c r="RAD41" s="317"/>
      <c r="RAE41" s="317"/>
      <c r="RAF41" s="317"/>
      <c r="RAG41" s="156" t="s">
        <v>18</v>
      </c>
      <c r="RAH41" s="157" t="s">
        <v>1</v>
      </c>
      <c r="RAI41" s="156" t="s">
        <v>29</v>
      </c>
      <c r="RAJ41" s="318" t="s">
        <v>247</v>
      </c>
      <c r="RAK41" s="317"/>
      <c r="RAL41" s="317"/>
      <c r="RAM41" s="317"/>
      <c r="RAN41" s="317"/>
      <c r="RAO41" s="156" t="s">
        <v>18</v>
      </c>
      <c r="RAP41" s="157" t="s">
        <v>1</v>
      </c>
      <c r="RAQ41" s="156" t="s">
        <v>29</v>
      </c>
      <c r="RAR41" s="318" t="s">
        <v>247</v>
      </c>
      <c r="RAS41" s="317"/>
      <c r="RAT41" s="317"/>
      <c r="RAU41" s="317"/>
      <c r="RAV41" s="317"/>
      <c r="RAW41" s="156" t="s">
        <v>18</v>
      </c>
      <c r="RAX41" s="157" t="s">
        <v>1</v>
      </c>
      <c r="RAY41" s="156" t="s">
        <v>29</v>
      </c>
      <c r="RAZ41" s="318" t="s">
        <v>247</v>
      </c>
      <c r="RBA41" s="317"/>
      <c r="RBB41" s="317"/>
      <c r="RBC41" s="317"/>
      <c r="RBD41" s="317"/>
      <c r="RBE41" s="156" t="s">
        <v>18</v>
      </c>
      <c r="RBF41" s="157" t="s">
        <v>1</v>
      </c>
      <c r="RBG41" s="156" t="s">
        <v>29</v>
      </c>
      <c r="RBH41" s="318" t="s">
        <v>247</v>
      </c>
      <c r="RBI41" s="317"/>
      <c r="RBJ41" s="317"/>
      <c r="RBK41" s="317"/>
      <c r="RBL41" s="317"/>
      <c r="RBM41" s="156" t="s">
        <v>18</v>
      </c>
      <c r="RBN41" s="157" t="s">
        <v>1</v>
      </c>
      <c r="RBO41" s="156" t="s">
        <v>29</v>
      </c>
      <c r="RBP41" s="318" t="s">
        <v>247</v>
      </c>
      <c r="RBQ41" s="317"/>
      <c r="RBR41" s="317"/>
      <c r="RBS41" s="317"/>
      <c r="RBT41" s="317"/>
      <c r="RBU41" s="156" t="s">
        <v>18</v>
      </c>
      <c r="RBV41" s="157" t="s">
        <v>1</v>
      </c>
      <c r="RBW41" s="156" t="s">
        <v>29</v>
      </c>
      <c r="RBX41" s="318" t="s">
        <v>247</v>
      </c>
      <c r="RBY41" s="317"/>
      <c r="RBZ41" s="317"/>
      <c r="RCA41" s="317"/>
      <c r="RCB41" s="317"/>
      <c r="RCC41" s="156" t="s">
        <v>18</v>
      </c>
      <c r="RCD41" s="157" t="s">
        <v>1</v>
      </c>
      <c r="RCE41" s="156" t="s">
        <v>29</v>
      </c>
      <c r="RCF41" s="318" t="s">
        <v>247</v>
      </c>
      <c r="RCG41" s="317"/>
      <c r="RCH41" s="317"/>
      <c r="RCI41" s="317"/>
      <c r="RCJ41" s="317"/>
      <c r="RCK41" s="156" t="s">
        <v>18</v>
      </c>
      <c r="RCL41" s="157" t="s">
        <v>1</v>
      </c>
      <c r="RCM41" s="156" t="s">
        <v>29</v>
      </c>
      <c r="RCN41" s="318" t="s">
        <v>247</v>
      </c>
      <c r="RCO41" s="317"/>
      <c r="RCP41" s="317"/>
      <c r="RCQ41" s="317"/>
      <c r="RCR41" s="317"/>
      <c r="RCS41" s="156" t="s">
        <v>18</v>
      </c>
      <c r="RCT41" s="157" t="s">
        <v>1</v>
      </c>
      <c r="RCU41" s="156" t="s">
        <v>29</v>
      </c>
      <c r="RCV41" s="318" t="s">
        <v>247</v>
      </c>
      <c r="RCW41" s="317"/>
      <c r="RCX41" s="317"/>
      <c r="RCY41" s="317"/>
      <c r="RCZ41" s="317"/>
      <c r="RDA41" s="156" t="s">
        <v>18</v>
      </c>
      <c r="RDB41" s="157" t="s">
        <v>1</v>
      </c>
      <c r="RDC41" s="156" t="s">
        <v>29</v>
      </c>
      <c r="RDD41" s="318" t="s">
        <v>247</v>
      </c>
      <c r="RDE41" s="317"/>
      <c r="RDF41" s="317"/>
      <c r="RDG41" s="317"/>
      <c r="RDH41" s="317"/>
      <c r="RDI41" s="156" t="s">
        <v>18</v>
      </c>
      <c r="RDJ41" s="157" t="s">
        <v>1</v>
      </c>
      <c r="RDK41" s="156" t="s">
        <v>29</v>
      </c>
      <c r="RDL41" s="318" t="s">
        <v>247</v>
      </c>
      <c r="RDM41" s="317"/>
      <c r="RDN41" s="317"/>
      <c r="RDO41" s="317"/>
      <c r="RDP41" s="317"/>
      <c r="RDQ41" s="156" t="s">
        <v>18</v>
      </c>
      <c r="RDR41" s="157" t="s">
        <v>1</v>
      </c>
      <c r="RDS41" s="156" t="s">
        <v>29</v>
      </c>
      <c r="RDT41" s="318" t="s">
        <v>247</v>
      </c>
      <c r="RDU41" s="317"/>
      <c r="RDV41" s="317"/>
      <c r="RDW41" s="317"/>
      <c r="RDX41" s="317"/>
      <c r="RDY41" s="156" t="s">
        <v>18</v>
      </c>
      <c r="RDZ41" s="157" t="s">
        <v>1</v>
      </c>
      <c r="REA41" s="156" t="s">
        <v>29</v>
      </c>
      <c r="REB41" s="318" t="s">
        <v>247</v>
      </c>
      <c r="REC41" s="317"/>
      <c r="RED41" s="317"/>
      <c r="REE41" s="317"/>
      <c r="REF41" s="317"/>
      <c r="REG41" s="156" t="s">
        <v>18</v>
      </c>
      <c r="REH41" s="157" t="s">
        <v>1</v>
      </c>
      <c r="REI41" s="156" t="s">
        <v>29</v>
      </c>
      <c r="REJ41" s="318" t="s">
        <v>247</v>
      </c>
      <c r="REK41" s="317"/>
      <c r="REL41" s="317"/>
      <c r="REM41" s="317"/>
      <c r="REN41" s="317"/>
      <c r="REO41" s="156" t="s">
        <v>18</v>
      </c>
      <c r="REP41" s="157" t="s">
        <v>1</v>
      </c>
      <c r="REQ41" s="156" t="s">
        <v>29</v>
      </c>
      <c r="RER41" s="318" t="s">
        <v>247</v>
      </c>
      <c r="RES41" s="317"/>
      <c r="RET41" s="317"/>
      <c r="REU41" s="317"/>
      <c r="REV41" s="317"/>
      <c r="REW41" s="156" t="s">
        <v>18</v>
      </c>
      <c r="REX41" s="157" t="s">
        <v>1</v>
      </c>
      <c r="REY41" s="156" t="s">
        <v>29</v>
      </c>
      <c r="REZ41" s="318" t="s">
        <v>247</v>
      </c>
      <c r="RFA41" s="317"/>
      <c r="RFB41" s="317"/>
      <c r="RFC41" s="317"/>
      <c r="RFD41" s="317"/>
      <c r="RFE41" s="156" t="s">
        <v>18</v>
      </c>
      <c r="RFF41" s="157" t="s">
        <v>1</v>
      </c>
      <c r="RFG41" s="156" t="s">
        <v>29</v>
      </c>
      <c r="RFH41" s="318" t="s">
        <v>247</v>
      </c>
      <c r="RFI41" s="317"/>
      <c r="RFJ41" s="317"/>
      <c r="RFK41" s="317"/>
      <c r="RFL41" s="317"/>
      <c r="RFM41" s="156" t="s">
        <v>18</v>
      </c>
      <c r="RFN41" s="157" t="s">
        <v>1</v>
      </c>
      <c r="RFO41" s="156" t="s">
        <v>29</v>
      </c>
      <c r="RFP41" s="318" t="s">
        <v>247</v>
      </c>
      <c r="RFQ41" s="317"/>
      <c r="RFR41" s="317"/>
      <c r="RFS41" s="317"/>
      <c r="RFT41" s="317"/>
      <c r="RFU41" s="156" t="s">
        <v>18</v>
      </c>
      <c r="RFV41" s="157" t="s">
        <v>1</v>
      </c>
      <c r="RFW41" s="156" t="s">
        <v>29</v>
      </c>
      <c r="RFX41" s="318" t="s">
        <v>247</v>
      </c>
      <c r="RFY41" s="317"/>
      <c r="RFZ41" s="317"/>
      <c r="RGA41" s="317"/>
      <c r="RGB41" s="317"/>
      <c r="RGC41" s="156" t="s">
        <v>18</v>
      </c>
      <c r="RGD41" s="157" t="s">
        <v>1</v>
      </c>
      <c r="RGE41" s="156" t="s">
        <v>29</v>
      </c>
      <c r="RGF41" s="318" t="s">
        <v>247</v>
      </c>
      <c r="RGG41" s="317"/>
      <c r="RGH41" s="317"/>
      <c r="RGI41" s="317"/>
      <c r="RGJ41" s="317"/>
      <c r="RGK41" s="156" t="s">
        <v>18</v>
      </c>
      <c r="RGL41" s="157" t="s">
        <v>1</v>
      </c>
      <c r="RGM41" s="156" t="s">
        <v>29</v>
      </c>
      <c r="RGN41" s="318" t="s">
        <v>247</v>
      </c>
      <c r="RGO41" s="317"/>
      <c r="RGP41" s="317"/>
      <c r="RGQ41" s="317"/>
      <c r="RGR41" s="317"/>
      <c r="RGS41" s="156" t="s">
        <v>18</v>
      </c>
      <c r="RGT41" s="157" t="s">
        <v>1</v>
      </c>
      <c r="RGU41" s="156" t="s">
        <v>29</v>
      </c>
      <c r="RGV41" s="318" t="s">
        <v>247</v>
      </c>
      <c r="RGW41" s="317"/>
      <c r="RGX41" s="317"/>
      <c r="RGY41" s="317"/>
      <c r="RGZ41" s="317"/>
      <c r="RHA41" s="156" t="s">
        <v>18</v>
      </c>
      <c r="RHB41" s="157" t="s">
        <v>1</v>
      </c>
      <c r="RHC41" s="156" t="s">
        <v>29</v>
      </c>
      <c r="RHD41" s="318" t="s">
        <v>247</v>
      </c>
      <c r="RHE41" s="317"/>
      <c r="RHF41" s="317"/>
      <c r="RHG41" s="317"/>
      <c r="RHH41" s="317"/>
      <c r="RHI41" s="156" t="s">
        <v>18</v>
      </c>
      <c r="RHJ41" s="157" t="s">
        <v>1</v>
      </c>
      <c r="RHK41" s="156" t="s">
        <v>29</v>
      </c>
      <c r="RHL41" s="318" t="s">
        <v>247</v>
      </c>
      <c r="RHM41" s="317"/>
      <c r="RHN41" s="317"/>
      <c r="RHO41" s="317"/>
      <c r="RHP41" s="317"/>
      <c r="RHQ41" s="156" t="s">
        <v>18</v>
      </c>
      <c r="RHR41" s="157" t="s">
        <v>1</v>
      </c>
      <c r="RHS41" s="156" t="s">
        <v>29</v>
      </c>
      <c r="RHT41" s="318" t="s">
        <v>247</v>
      </c>
      <c r="RHU41" s="317"/>
      <c r="RHV41" s="317"/>
      <c r="RHW41" s="317"/>
      <c r="RHX41" s="317"/>
      <c r="RHY41" s="156" t="s">
        <v>18</v>
      </c>
      <c r="RHZ41" s="157" t="s">
        <v>1</v>
      </c>
      <c r="RIA41" s="156" t="s">
        <v>29</v>
      </c>
      <c r="RIB41" s="318" t="s">
        <v>247</v>
      </c>
      <c r="RIC41" s="317"/>
      <c r="RID41" s="317"/>
      <c r="RIE41" s="317"/>
      <c r="RIF41" s="317"/>
      <c r="RIG41" s="156" t="s">
        <v>18</v>
      </c>
      <c r="RIH41" s="157" t="s">
        <v>1</v>
      </c>
      <c r="RII41" s="156" t="s">
        <v>29</v>
      </c>
      <c r="RIJ41" s="318" t="s">
        <v>247</v>
      </c>
      <c r="RIK41" s="317"/>
      <c r="RIL41" s="317"/>
      <c r="RIM41" s="317"/>
      <c r="RIN41" s="317"/>
      <c r="RIO41" s="156" t="s">
        <v>18</v>
      </c>
      <c r="RIP41" s="157" t="s">
        <v>1</v>
      </c>
      <c r="RIQ41" s="156" t="s">
        <v>29</v>
      </c>
      <c r="RIR41" s="318" t="s">
        <v>247</v>
      </c>
      <c r="RIS41" s="317"/>
      <c r="RIT41" s="317"/>
      <c r="RIU41" s="317"/>
      <c r="RIV41" s="317"/>
      <c r="RIW41" s="156" t="s">
        <v>18</v>
      </c>
      <c r="RIX41" s="157" t="s">
        <v>1</v>
      </c>
      <c r="RIY41" s="156" t="s">
        <v>29</v>
      </c>
      <c r="RIZ41" s="318" t="s">
        <v>247</v>
      </c>
      <c r="RJA41" s="317"/>
      <c r="RJB41" s="317"/>
      <c r="RJC41" s="317"/>
      <c r="RJD41" s="317"/>
      <c r="RJE41" s="156" t="s">
        <v>18</v>
      </c>
      <c r="RJF41" s="157" t="s">
        <v>1</v>
      </c>
      <c r="RJG41" s="156" t="s">
        <v>29</v>
      </c>
      <c r="RJH41" s="318" t="s">
        <v>247</v>
      </c>
      <c r="RJI41" s="317"/>
      <c r="RJJ41" s="317"/>
      <c r="RJK41" s="317"/>
      <c r="RJL41" s="317"/>
      <c r="RJM41" s="156" t="s">
        <v>18</v>
      </c>
      <c r="RJN41" s="157" t="s">
        <v>1</v>
      </c>
      <c r="RJO41" s="156" t="s">
        <v>29</v>
      </c>
      <c r="RJP41" s="318" t="s">
        <v>247</v>
      </c>
      <c r="RJQ41" s="317"/>
      <c r="RJR41" s="317"/>
      <c r="RJS41" s="317"/>
      <c r="RJT41" s="317"/>
      <c r="RJU41" s="156" t="s">
        <v>18</v>
      </c>
      <c r="RJV41" s="157" t="s">
        <v>1</v>
      </c>
      <c r="RJW41" s="156" t="s">
        <v>29</v>
      </c>
      <c r="RJX41" s="318" t="s">
        <v>247</v>
      </c>
      <c r="RJY41" s="317"/>
      <c r="RJZ41" s="317"/>
      <c r="RKA41" s="317"/>
      <c r="RKB41" s="317"/>
      <c r="RKC41" s="156" t="s">
        <v>18</v>
      </c>
      <c r="RKD41" s="157" t="s">
        <v>1</v>
      </c>
      <c r="RKE41" s="156" t="s">
        <v>29</v>
      </c>
      <c r="RKF41" s="318" t="s">
        <v>247</v>
      </c>
      <c r="RKG41" s="317"/>
      <c r="RKH41" s="317"/>
      <c r="RKI41" s="317"/>
      <c r="RKJ41" s="317"/>
      <c r="RKK41" s="156" t="s">
        <v>18</v>
      </c>
      <c r="RKL41" s="157" t="s">
        <v>1</v>
      </c>
      <c r="RKM41" s="156" t="s">
        <v>29</v>
      </c>
      <c r="RKN41" s="318" t="s">
        <v>247</v>
      </c>
      <c r="RKO41" s="317"/>
      <c r="RKP41" s="317"/>
      <c r="RKQ41" s="317"/>
      <c r="RKR41" s="317"/>
      <c r="RKS41" s="156" t="s">
        <v>18</v>
      </c>
      <c r="RKT41" s="157" t="s">
        <v>1</v>
      </c>
      <c r="RKU41" s="156" t="s">
        <v>29</v>
      </c>
      <c r="RKV41" s="318" t="s">
        <v>247</v>
      </c>
      <c r="RKW41" s="317"/>
      <c r="RKX41" s="317"/>
      <c r="RKY41" s="317"/>
      <c r="RKZ41" s="317"/>
      <c r="RLA41" s="156" t="s">
        <v>18</v>
      </c>
      <c r="RLB41" s="157" t="s">
        <v>1</v>
      </c>
      <c r="RLC41" s="156" t="s">
        <v>29</v>
      </c>
      <c r="RLD41" s="318" t="s">
        <v>247</v>
      </c>
      <c r="RLE41" s="317"/>
      <c r="RLF41" s="317"/>
      <c r="RLG41" s="317"/>
      <c r="RLH41" s="317"/>
      <c r="RLI41" s="156" t="s">
        <v>18</v>
      </c>
      <c r="RLJ41" s="157" t="s">
        <v>1</v>
      </c>
      <c r="RLK41" s="156" t="s">
        <v>29</v>
      </c>
      <c r="RLL41" s="318" t="s">
        <v>247</v>
      </c>
      <c r="RLM41" s="317"/>
      <c r="RLN41" s="317"/>
      <c r="RLO41" s="317"/>
      <c r="RLP41" s="317"/>
      <c r="RLQ41" s="156" t="s">
        <v>18</v>
      </c>
      <c r="RLR41" s="157" t="s">
        <v>1</v>
      </c>
      <c r="RLS41" s="156" t="s">
        <v>29</v>
      </c>
      <c r="RLT41" s="318" t="s">
        <v>247</v>
      </c>
      <c r="RLU41" s="317"/>
      <c r="RLV41" s="317"/>
      <c r="RLW41" s="317"/>
      <c r="RLX41" s="317"/>
      <c r="RLY41" s="156" t="s">
        <v>18</v>
      </c>
      <c r="RLZ41" s="157" t="s">
        <v>1</v>
      </c>
      <c r="RMA41" s="156" t="s">
        <v>29</v>
      </c>
      <c r="RMB41" s="318" t="s">
        <v>247</v>
      </c>
      <c r="RMC41" s="317"/>
      <c r="RMD41" s="317"/>
      <c r="RME41" s="317"/>
      <c r="RMF41" s="317"/>
      <c r="RMG41" s="156" t="s">
        <v>18</v>
      </c>
      <c r="RMH41" s="157" t="s">
        <v>1</v>
      </c>
      <c r="RMI41" s="156" t="s">
        <v>29</v>
      </c>
      <c r="RMJ41" s="318" t="s">
        <v>247</v>
      </c>
      <c r="RMK41" s="317"/>
      <c r="RML41" s="317"/>
      <c r="RMM41" s="317"/>
      <c r="RMN41" s="317"/>
      <c r="RMO41" s="156" t="s">
        <v>18</v>
      </c>
      <c r="RMP41" s="157" t="s">
        <v>1</v>
      </c>
      <c r="RMQ41" s="156" t="s">
        <v>29</v>
      </c>
      <c r="RMR41" s="318" t="s">
        <v>247</v>
      </c>
      <c r="RMS41" s="317"/>
      <c r="RMT41" s="317"/>
      <c r="RMU41" s="317"/>
      <c r="RMV41" s="317"/>
      <c r="RMW41" s="156" t="s">
        <v>18</v>
      </c>
      <c r="RMX41" s="157" t="s">
        <v>1</v>
      </c>
      <c r="RMY41" s="156" t="s">
        <v>29</v>
      </c>
      <c r="RMZ41" s="318" t="s">
        <v>247</v>
      </c>
      <c r="RNA41" s="317"/>
      <c r="RNB41" s="317"/>
      <c r="RNC41" s="317"/>
      <c r="RND41" s="317"/>
      <c r="RNE41" s="156" t="s">
        <v>18</v>
      </c>
      <c r="RNF41" s="157" t="s">
        <v>1</v>
      </c>
      <c r="RNG41" s="156" t="s">
        <v>29</v>
      </c>
      <c r="RNH41" s="318" t="s">
        <v>247</v>
      </c>
      <c r="RNI41" s="317"/>
      <c r="RNJ41" s="317"/>
      <c r="RNK41" s="317"/>
      <c r="RNL41" s="317"/>
      <c r="RNM41" s="156" t="s">
        <v>18</v>
      </c>
      <c r="RNN41" s="157" t="s">
        <v>1</v>
      </c>
      <c r="RNO41" s="156" t="s">
        <v>29</v>
      </c>
      <c r="RNP41" s="318" t="s">
        <v>247</v>
      </c>
      <c r="RNQ41" s="317"/>
      <c r="RNR41" s="317"/>
      <c r="RNS41" s="317"/>
      <c r="RNT41" s="317"/>
      <c r="RNU41" s="156" t="s">
        <v>18</v>
      </c>
      <c r="RNV41" s="157" t="s">
        <v>1</v>
      </c>
      <c r="RNW41" s="156" t="s">
        <v>29</v>
      </c>
      <c r="RNX41" s="318" t="s">
        <v>247</v>
      </c>
      <c r="RNY41" s="317"/>
      <c r="RNZ41" s="317"/>
      <c r="ROA41" s="317"/>
      <c r="ROB41" s="317"/>
      <c r="ROC41" s="156" t="s">
        <v>18</v>
      </c>
      <c r="ROD41" s="157" t="s">
        <v>1</v>
      </c>
      <c r="ROE41" s="156" t="s">
        <v>29</v>
      </c>
      <c r="ROF41" s="318" t="s">
        <v>247</v>
      </c>
      <c r="ROG41" s="317"/>
      <c r="ROH41" s="317"/>
      <c r="ROI41" s="317"/>
      <c r="ROJ41" s="317"/>
      <c r="ROK41" s="156" t="s">
        <v>18</v>
      </c>
      <c r="ROL41" s="157" t="s">
        <v>1</v>
      </c>
      <c r="ROM41" s="156" t="s">
        <v>29</v>
      </c>
      <c r="RON41" s="318" t="s">
        <v>247</v>
      </c>
      <c r="ROO41" s="317"/>
      <c r="ROP41" s="317"/>
      <c r="ROQ41" s="317"/>
      <c r="ROR41" s="317"/>
      <c r="ROS41" s="156" t="s">
        <v>18</v>
      </c>
      <c r="ROT41" s="157" t="s">
        <v>1</v>
      </c>
      <c r="ROU41" s="156" t="s">
        <v>29</v>
      </c>
      <c r="ROV41" s="318" t="s">
        <v>247</v>
      </c>
      <c r="ROW41" s="317"/>
      <c r="ROX41" s="317"/>
      <c r="ROY41" s="317"/>
      <c r="ROZ41" s="317"/>
      <c r="RPA41" s="156" t="s">
        <v>18</v>
      </c>
      <c r="RPB41" s="157" t="s">
        <v>1</v>
      </c>
      <c r="RPC41" s="156" t="s">
        <v>29</v>
      </c>
      <c r="RPD41" s="318" t="s">
        <v>247</v>
      </c>
      <c r="RPE41" s="317"/>
      <c r="RPF41" s="317"/>
      <c r="RPG41" s="317"/>
      <c r="RPH41" s="317"/>
      <c r="RPI41" s="156" t="s">
        <v>18</v>
      </c>
      <c r="RPJ41" s="157" t="s">
        <v>1</v>
      </c>
      <c r="RPK41" s="156" t="s">
        <v>29</v>
      </c>
      <c r="RPL41" s="318" t="s">
        <v>247</v>
      </c>
      <c r="RPM41" s="317"/>
      <c r="RPN41" s="317"/>
      <c r="RPO41" s="317"/>
      <c r="RPP41" s="317"/>
      <c r="RPQ41" s="156" t="s">
        <v>18</v>
      </c>
      <c r="RPR41" s="157" t="s">
        <v>1</v>
      </c>
      <c r="RPS41" s="156" t="s">
        <v>29</v>
      </c>
      <c r="RPT41" s="318" t="s">
        <v>247</v>
      </c>
      <c r="RPU41" s="317"/>
      <c r="RPV41" s="317"/>
      <c r="RPW41" s="317"/>
      <c r="RPX41" s="317"/>
      <c r="RPY41" s="156" t="s">
        <v>18</v>
      </c>
      <c r="RPZ41" s="157" t="s">
        <v>1</v>
      </c>
      <c r="RQA41" s="156" t="s">
        <v>29</v>
      </c>
      <c r="RQB41" s="318" t="s">
        <v>247</v>
      </c>
      <c r="RQC41" s="317"/>
      <c r="RQD41" s="317"/>
      <c r="RQE41" s="317"/>
      <c r="RQF41" s="317"/>
      <c r="RQG41" s="156" t="s">
        <v>18</v>
      </c>
      <c r="RQH41" s="157" t="s">
        <v>1</v>
      </c>
      <c r="RQI41" s="156" t="s">
        <v>29</v>
      </c>
      <c r="RQJ41" s="318" t="s">
        <v>247</v>
      </c>
      <c r="RQK41" s="317"/>
      <c r="RQL41" s="317"/>
      <c r="RQM41" s="317"/>
      <c r="RQN41" s="317"/>
      <c r="RQO41" s="156" t="s">
        <v>18</v>
      </c>
      <c r="RQP41" s="157" t="s">
        <v>1</v>
      </c>
      <c r="RQQ41" s="156" t="s">
        <v>29</v>
      </c>
      <c r="RQR41" s="318" t="s">
        <v>247</v>
      </c>
      <c r="RQS41" s="317"/>
      <c r="RQT41" s="317"/>
      <c r="RQU41" s="317"/>
      <c r="RQV41" s="317"/>
      <c r="RQW41" s="156" t="s">
        <v>18</v>
      </c>
      <c r="RQX41" s="157" t="s">
        <v>1</v>
      </c>
      <c r="RQY41" s="156" t="s">
        <v>29</v>
      </c>
      <c r="RQZ41" s="318" t="s">
        <v>247</v>
      </c>
      <c r="RRA41" s="317"/>
      <c r="RRB41" s="317"/>
      <c r="RRC41" s="317"/>
      <c r="RRD41" s="317"/>
      <c r="RRE41" s="156" t="s">
        <v>18</v>
      </c>
      <c r="RRF41" s="157" t="s">
        <v>1</v>
      </c>
      <c r="RRG41" s="156" t="s">
        <v>29</v>
      </c>
      <c r="RRH41" s="318" t="s">
        <v>247</v>
      </c>
      <c r="RRI41" s="317"/>
      <c r="RRJ41" s="317"/>
      <c r="RRK41" s="317"/>
      <c r="RRL41" s="317"/>
      <c r="RRM41" s="156" t="s">
        <v>18</v>
      </c>
      <c r="RRN41" s="157" t="s">
        <v>1</v>
      </c>
      <c r="RRO41" s="156" t="s">
        <v>29</v>
      </c>
      <c r="RRP41" s="318" t="s">
        <v>247</v>
      </c>
      <c r="RRQ41" s="317"/>
      <c r="RRR41" s="317"/>
      <c r="RRS41" s="317"/>
      <c r="RRT41" s="317"/>
      <c r="RRU41" s="156" t="s">
        <v>18</v>
      </c>
      <c r="RRV41" s="157" t="s">
        <v>1</v>
      </c>
      <c r="RRW41" s="156" t="s">
        <v>29</v>
      </c>
      <c r="RRX41" s="318" t="s">
        <v>247</v>
      </c>
      <c r="RRY41" s="317"/>
      <c r="RRZ41" s="317"/>
      <c r="RSA41" s="317"/>
      <c r="RSB41" s="317"/>
      <c r="RSC41" s="156" t="s">
        <v>18</v>
      </c>
      <c r="RSD41" s="157" t="s">
        <v>1</v>
      </c>
      <c r="RSE41" s="156" t="s">
        <v>29</v>
      </c>
      <c r="RSF41" s="318" t="s">
        <v>247</v>
      </c>
      <c r="RSG41" s="317"/>
      <c r="RSH41" s="317"/>
      <c r="RSI41" s="317"/>
      <c r="RSJ41" s="317"/>
      <c r="RSK41" s="156" t="s">
        <v>18</v>
      </c>
      <c r="RSL41" s="157" t="s">
        <v>1</v>
      </c>
      <c r="RSM41" s="156" t="s">
        <v>29</v>
      </c>
      <c r="RSN41" s="318" t="s">
        <v>247</v>
      </c>
      <c r="RSO41" s="317"/>
      <c r="RSP41" s="317"/>
      <c r="RSQ41" s="317"/>
      <c r="RSR41" s="317"/>
      <c r="RSS41" s="156" t="s">
        <v>18</v>
      </c>
      <c r="RST41" s="157" t="s">
        <v>1</v>
      </c>
      <c r="RSU41" s="156" t="s">
        <v>29</v>
      </c>
      <c r="RSV41" s="318" t="s">
        <v>247</v>
      </c>
      <c r="RSW41" s="317"/>
      <c r="RSX41" s="317"/>
      <c r="RSY41" s="317"/>
      <c r="RSZ41" s="317"/>
      <c r="RTA41" s="156" t="s">
        <v>18</v>
      </c>
      <c r="RTB41" s="157" t="s">
        <v>1</v>
      </c>
      <c r="RTC41" s="156" t="s">
        <v>29</v>
      </c>
      <c r="RTD41" s="318" t="s">
        <v>247</v>
      </c>
      <c r="RTE41" s="317"/>
      <c r="RTF41" s="317"/>
      <c r="RTG41" s="317"/>
      <c r="RTH41" s="317"/>
      <c r="RTI41" s="156" t="s">
        <v>18</v>
      </c>
      <c r="RTJ41" s="157" t="s">
        <v>1</v>
      </c>
      <c r="RTK41" s="156" t="s">
        <v>29</v>
      </c>
      <c r="RTL41" s="318" t="s">
        <v>247</v>
      </c>
      <c r="RTM41" s="317"/>
      <c r="RTN41" s="317"/>
      <c r="RTO41" s="317"/>
      <c r="RTP41" s="317"/>
      <c r="RTQ41" s="156" t="s">
        <v>18</v>
      </c>
      <c r="RTR41" s="157" t="s">
        <v>1</v>
      </c>
      <c r="RTS41" s="156" t="s">
        <v>29</v>
      </c>
      <c r="RTT41" s="318" t="s">
        <v>247</v>
      </c>
      <c r="RTU41" s="317"/>
      <c r="RTV41" s="317"/>
      <c r="RTW41" s="317"/>
      <c r="RTX41" s="317"/>
      <c r="RTY41" s="156" t="s">
        <v>18</v>
      </c>
      <c r="RTZ41" s="157" t="s">
        <v>1</v>
      </c>
      <c r="RUA41" s="156" t="s">
        <v>29</v>
      </c>
      <c r="RUB41" s="318" t="s">
        <v>247</v>
      </c>
      <c r="RUC41" s="317"/>
      <c r="RUD41" s="317"/>
      <c r="RUE41" s="317"/>
      <c r="RUF41" s="317"/>
      <c r="RUG41" s="156" t="s">
        <v>18</v>
      </c>
      <c r="RUH41" s="157" t="s">
        <v>1</v>
      </c>
      <c r="RUI41" s="156" t="s">
        <v>29</v>
      </c>
      <c r="RUJ41" s="318" t="s">
        <v>247</v>
      </c>
      <c r="RUK41" s="317"/>
      <c r="RUL41" s="317"/>
      <c r="RUM41" s="317"/>
      <c r="RUN41" s="317"/>
      <c r="RUO41" s="156" t="s">
        <v>18</v>
      </c>
      <c r="RUP41" s="157" t="s">
        <v>1</v>
      </c>
      <c r="RUQ41" s="156" t="s">
        <v>29</v>
      </c>
      <c r="RUR41" s="318" t="s">
        <v>247</v>
      </c>
      <c r="RUS41" s="317"/>
      <c r="RUT41" s="317"/>
      <c r="RUU41" s="317"/>
      <c r="RUV41" s="317"/>
      <c r="RUW41" s="156" t="s">
        <v>18</v>
      </c>
      <c r="RUX41" s="157" t="s">
        <v>1</v>
      </c>
      <c r="RUY41" s="156" t="s">
        <v>29</v>
      </c>
      <c r="RUZ41" s="318" t="s">
        <v>247</v>
      </c>
      <c r="RVA41" s="317"/>
      <c r="RVB41" s="317"/>
      <c r="RVC41" s="317"/>
      <c r="RVD41" s="317"/>
      <c r="RVE41" s="156" t="s">
        <v>18</v>
      </c>
      <c r="RVF41" s="157" t="s">
        <v>1</v>
      </c>
      <c r="RVG41" s="156" t="s">
        <v>29</v>
      </c>
      <c r="RVH41" s="318" t="s">
        <v>247</v>
      </c>
      <c r="RVI41" s="317"/>
      <c r="RVJ41" s="317"/>
      <c r="RVK41" s="317"/>
      <c r="RVL41" s="317"/>
      <c r="RVM41" s="156" t="s">
        <v>18</v>
      </c>
      <c r="RVN41" s="157" t="s">
        <v>1</v>
      </c>
      <c r="RVO41" s="156" t="s">
        <v>29</v>
      </c>
      <c r="RVP41" s="318" t="s">
        <v>247</v>
      </c>
      <c r="RVQ41" s="317"/>
      <c r="RVR41" s="317"/>
      <c r="RVS41" s="317"/>
      <c r="RVT41" s="317"/>
      <c r="RVU41" s="156" t="s">
        <v>18</v>
      </c>
      <c r="RVV41" s="157" t="s">
        <v>1</v>
      </c>
      <c r="RVW41" s="156" t="s">
        <v>29</v>
      </c>
      <c r="RVX41" s="318" t="s">
        <v>247</v>
      </c>
      <c r="RVY41" s="317"/>
      <c r="RVZ41" s="317"/>
      <c r="RWA41" s="317"/>
      <c r="RWB41" s="317"/>
      <c r="RWC41" s="156" t="s">
        <v>18</v>
      </c>
      <c r="RWD41" s="157" t="s">
        <v>1</v>
      </c>
      <c r="RWE41" s="156" t="s">
        <v>29</v>
      </c>
      <c r="RWF41" s="318" t="s">
        <v>247</v>
      </c>
      <c r="RWG41" s="317"/>
      <c r="RWH41" s="317"/>
      <c r="RWI41" s="317"/>
      <c r="RWJ41" s="317"/>
      <c r="RWK41" s="156" t="s">
        <v>18</v>
      </c>
      <c r="RWL41" s="157" t="s">
        <v>1</v>
      </c>
      <c r="RWM41" s="156" t="s">
        <v>29</v>
      </c>
      <c r="RWN41" s="318" t="s">
        <v>247</v>
      </c>
      <c r="RWO41" s="317"/>
      <c r="RWP41" s="317"/>
      <c r="RWQ41" s="317"/>
      <c r="RWR41" s="317"/>
      <c r="RWS41" s="156" t="s">
        <v>18</v>
      </c>
      <c r="RWT41" s="157" t="s">
        <v>1</v>
      </c>
      <c r="RWU41" s="156" t="s">
        <v>29</v>
      </c>
      <c r="RWV41" s="318" t="s">
        <v>247</v>
      </c>
      <c r="RWW41" s="317"/>
      <c r="RWX41" s="317"/>
      <c r="RWY41" s="317"/>
      <c r="RWZ41" s="317"/>
      <c r="RXA41" s="156" t="s">
        <v>18</v>
      </c>
      <c r="RXB41" s="157" t="s">
        <v>1</v>
      </c>
      <c r="RXC41" s="156" t="s">
        <v>29</v>
      </c>
      <c r="RXD41" s="318" t="s">
        <v>247</v>
      </c>
      <c r="RXE41" s="317"/>
      <c r="RXF41" s="317"/>
      <c r="RXG41" s="317"/>
      <c r="RXH41" s="317"/>
      <c r="RXI41" s="156" t="s">
        <v>18</v>
      </c>
      <c r="RXJ41" s="157" t="s">
        <v>1</v>
      </c>
      <c r="RXK41" s="156" t="s">
        <v>29</v>
      </c>
      <c r="RXL41" s="318" t="s">
        <v>247</v>
      </c>
      <c r="RXM41" s="317"/>
      <c r="RXN41" s="317"/>
      <c r="RXO41" s="317"/>
      <c r="RXP41" s="317"/>
      <c r="RXQ41" s="156" t="s">
        <v>18</v>
      </c>
      <c r="RXR41" s="157" t="s">
        <v>1</v>
      </c>
      <c r="RXS41" s="156" t="s">
        <v>29</v>
      </c>
      <c r="RXT41" s="318" t="s">
        <v>247</v>
      </c>
      <c r="RXU41" s="317"/>
      <c r="RXV41" s="317"/>
      <c r="RXW41" s="317"/>
      <c r="RXX41" s="317"/>
      <c r="RXY41" s="156" t="s">
        <v>18</v>
      </c>
      <c r="RXZ41" s="157" t="s">
        <v>1</v>
      </c>
      <c r="RYA41" s="156" t="s">
        <v>29</v>
      </c>
      <c r="RYB41" s="318" t="s">
        <v>247</v>
      </c>
      <c r="RYC41" s="317"/>
      <c r="RYD41" s="317"/>
      <c r="RYE41" s="317"/>
      <c r="RYF41" s="317"/>
      <c r="RYG41" s="156" t="s">
        <v>18</v>
      </c>
      <c r="RYH41" s="157" t="s">
        <v>1</v>
      </c>
      <c r="RYI41" s="156" t="s">
        <v>29</v>
      </c>
      <c r="RYJ41" s="318" t="s">
        <v>247</v>
      </c>
      <c r="RYK41" s="317"/>
      <c r="RYL41" s="317"/>
      <c r="RYM41" s="317"/>
      <c r="RYN41" s="317"/>
      <c r="RYO41" s="156" t="s">
        <v>18</v>
      </c>
      <c r="RYP41" s="157" t="s">
        <v>1</v>
      </c>
      <c r="RYQ41" s="156" t="s">
        <v>29</v>
      </c>
      <c r="RYR41" s="318" t="s">
        <v>247</v>
      </c>
      <c r="RYS41" s="317"/>
      <c r="RYT41" s="317"/>
      <c r="RYU41" s="317"/>
      <c r="RYV41" s="317"/>
      <c r="RYW41" s="156" t="s">
        <v>18</v>
      </c>
      <c r="RYX41" s="157" t="s">
        <v>1</v>
      </c>
      <c r="RYY41" s="156" t="s">
        <v>29</v>
      </c>
      <c r="RYZ41" s="318" t="s">
        <v>247</v>
      </c>
      <c r="RZA41" s="317"/>
      <c r="RZB41" s="317"/>
      <c r="RZC41" s="317"/>
      <c r="RZD41" s="317"/>
      <c r="RZE41" s="156" t="s">
        <v>18</v>
      </c>
      <c r="RZF41" s="157" t="s">
        <v>1</v>
      </c>
      <c r="RZG41" s="156" t="s">
        <v>29</v>
      </c>
      <c r="RZH41" s="318" t="s">
        <v>247</v>
      </c>
      <c r="RZI41" s="317"/>
      <c r="RZJ41" s="317"/>
      <c r="RZK41" s="317"/>
      <c r="RZL41" s="317"/>
      <c r="RZM41" s="156" t="s">
        <v>18</v>
      </c>
      <c r="RZN41" s="157" t="s">
        <v>1</v>
      </c>
      <c r="RZO41" s="156" t="s">
        <v>29</v>
      </c>
      <c r="RZP41" s="318" t="s">
        <v>247</v>
      </c>
      <c r="RZQ41" s="317"/>
      <c r="RZR41" s="317"/>
      <c r="RZS41" s="317"/>
      <c r="RZT41" s="317"/>
      <c r="RZU41" s="156" t="s">
        <v>18</v>
      </c>
      <c r="RZV41" s="157" t="s">
        <v>1</v>
      </c>
      <c r="RZW41" s="156" t="s">
        <v>29</v>
      </c>
      <c r="RZX41" s="318" t="s">
        <v>247</v>
      </c>
      <c r="RZY41" s="317"/>
      <c r="RZZ41" s="317"/>
      <c r="SAA41" s="317"/>
      <c r="SAB41" s="317"/>
      <c r="SAC41" s="156" t="s">
        <v>18</v>
      </c>
      <c r="SAD41" s="157" t="s">
        <v>1</v>
      </c>
      <c r="SAE41" s="156" t="s">
        <v>29</v>
      </c>
      <c r="SAF41" s="318" t="s">
        <v>247</v>
      </c>
      <c r="SAG41" s="317"/>
      <c r="SAH41" s="317"/>
      <c r="SAI41" s="317"/>
      <c r="SAJ41" s="317"/>
      <c r="SAK41" s="156" t="s">
        <v>18</v>
      </c>
      <c r="SAL41" s="157" t="s">
        <v>1</v>
      </c>
      <c r="SAM41" s="156" t="s">
        <v>29</v>
      </c>
      <c r="SAN41" s="318" t="s">
        <v>247</v>
      </c>
      <c r="SAO41" s="317"/>
      <c r="SAP41" s="317"/>
      <c r="SAQ41" s="317"/>
      <c r="SAR41" s="317"/>
      <c r="SAS41" s="156" t="s">
        <v>18</v>
      </c>
      <c r="SAT41" s="157" t="s">
        <v>1</v>
      </c>
      <c r="SAU41" s="156" t="s">
        <v>29</v>
      </c>
      <c r="SAV41" s="318" t="s">
        <v>247</v>
      </c>
      <c r="SAW41" s="317"/>
      <c r="SAX41" s="317"/>
      <c r="SAY41" s="317"/>
      <c r="SAZ41" s="317"/>
      <c r="SBA41" s="156" t="s">
        <v>18</v>
      </c>
      <c r="SBB41" s="157" t="s">
        <v>1</v>
      </c>
      <c r="SBC41" s="156" t="s">
        <v>29</v>
      </c>
      <c r="SBD41" s="318" t="s">
        <v>247</v>
      </c>
      <c r="SBE41" s="317"/>
      <c r="SBF41" s="317"/>
      <c r="SBG41" s="317"/>
      <c r="SBH41" s="317"/>
      <c r="SBI41" s="156" t="s">
        <v>18</v>
      </c>
      <c r="SBJ41" s="157" t="s">
        <v>1</v>
      </c>
      <c r="SBK41" s="156" t="s">
        <v>29</v>
      </c>
      <c r="SBL41" s="318" t="s">
        <v>247</v>
      </c>
      <c r="SBM41" s="317"/>
      <c r="SBN41" s="317"/>
      <c r="SBO41" s="317"/>
      <c r="SBP41" s="317"/>
      <c r="SBQ41" s="156" t="s">
        <v>18</v>
      </c>
      <c r="SBR41" s="157" t="s">
        <v>1</v>
      </c>
      <c r="SBS41" s="156" t="s">
        <v>29</v>
      </c>
      <c r="SBT41" s="318" t="s">
        <v>247</v>
      </c>
      <c r="SBU41" s="317"/>
      <c r="SBV41" s="317"/>
      <c r="SBW41" s="317"/>
      <c r="SBX41" s="317"/>
      <c r="SBY41" s="156" t="s">
        <v>18</v>
      </c>
      <c r="SBZ41" s="157" t="s">
        <v>1</v>
      </c>
      <c r="SCA41" s="156" t="s">
        <v>29</v>
      </c>
      <c r="SCB41" s="318" t="s">
        <v>247</v>
      </c>
      <c r="SCC41" s="317"/>
      <c r="SCD41" s="317"/>
      <c r="SCE41" s="317"/>
      <c r="SCF41" s="317"/>
      <c r="SCG41" s="156" t="s">
        <v>18</v>
      </c>
      <c r="SCH41" s="157" t="s">
        <v>1</v>
      </c>
      <c r="SCI41" s="156" t="s">
        <v>29</v>
      </c>
      <c r="SCJ41" s="318" t="s">
        <v>247</v>
      </c>
      <c r="SCK41" s="317"/>
      <c r="SCL41" s="317"/>
      <c r="SCM41" s="317"/>
      <c r="SCN41" s="317"/>
      <c r="SCO41" s="156" t="s">
        <v>18</v>
      </c>
      <c r="SCP41" s="157" t="s">
        <v>1</v>
      </c>
      <c r="SCQ41" s="156" t="s">
        <v>29</v>
      </c>
      <c r="SCR41" s="318" t="s">
        <v>247</v>
      </c>
      <c r="SCS41" s="317"/>
      <c r="SCT41" s="317"/>
      <c r="SCU41" s="317"/>
      <c r="SCV41" s="317"/>
      <c r="SCW41" s="156" t="s">
        <v>18</v>
      </c>
      <c r="SCX41" s="157" t="s">
        <v>1</v>
      </c>
      <c r="SCY41" s="156" t="s">
        <v>29</v>
      </c>
      <c r="SCZ41" s="318" t="s">
        <v>247</v>
      </c>
      <c r="SDA41" s="317"/>
      <c r="SDB41" s="317"/>
      <c r="SDC41" s="317"/>
      <c r="SDD41" s="317"/>
      <c r="SDE41" s="156" t="s">
        <v>18</v>
      </c>
      <c r="SDF41" s="157" t="s">
        <v>1</v>
      </c>
      <c r="SDG41" s="156" t="s">
        <v>29</v>
      </c>
      <c r="SDH41" s="318" t="s">
        <v>247</v>
      </c>
      <c r="SDI41" s="317"/>
      <c r="SDJ41" s="317"/>
      <c r="SDK41" s="317"/>
      <c r="SDL41" s="317"/>
      <c r="SDM41" s="156" t="s">
        <v>18</v>
      </c>
      <c r="SDN41" s="157" t="s">
        <v>1</v>
      </c>
      <c r="SDO41" s="156" t="s">
        <v>29</v>
      </c>
      <c r="SDP41" s="318" t="s">
        <v>247</v>
      </c>
      <c r="SDQ41" s="317"/>
      <c r="SDR41" s="317"/>
      <c r="SDS41" s="317"/>
      <c r="SDT41" s="317"/>
      <c r="SDU41" s="156" t="s">
        <v>18</v>
      </c>
      <c r="SDV41" s="157" t="s">
        <v>1</v>
      </c>
      <c r="SDW41" s="156" t="s">
        <v>29</v>
      </c>
      <c r="SDX41" s="318" t="s">
        <v>247</v>
      </c>
      <c r="SDY41" s="317"/>
      <c r="SDZ41" s="317"/>
      <c r="SEA41" s="317"/>
      <c r="SEB41" s="317"/>
      <c r="SEC41" s="156" t="s">
        <v>18</v>
      </c>
      <c r="SED41" s="157" t="s">
        <v>1</v>
      </c>
      <c r="SEE41" s="156" t="s">
        <v>29</v>
      </c>
      <c r="SEF41" s="318" t="s">
        <v>247</v>
      </c>
      <c r="SEG41" s="317"/>
      <c r="SEH41" s="317"/>
      <c r="SEI41" s="317"/>
      <c r="SEJ41" s="317"/>
      <c r="SEK41" s="156" t="s">
        <v>18</v>
      </c>
      <c r="SEL41" s="157" t="s">
        <v>1</v>
      </c>
      <c r="SEM41" s="156" t="s">
        <v>29</v>
      </c>
      <c r="SEN41" s="318" t="s">
        <v>247</v>
      </c>
      <c r="SEO41" s="317"/>
      <c r="SEP41" s="317"/>
      <c r="SEQ41" s="317"/>
      <c r="SER41" s="317"/>
      <c r="SES41" s="156" t="s">
        <v>18</v>
      </c>
      <c r="SET41" s="157" t="s">
        <v>1</v>
      </c>
      <c r="SEU41" s="156" t="s">
        <v>29</v>
      </c>
      <c r="SEV41" s="318" t="s">
        <v>247</v>
      </c>
      <c r="SEW41" s="317"/>
      <c r="SEX41" s="317"/>
      <c r="SEY41" s="317"/>
      <c r="SEZ41" s="317"/>
      <c r="SFA41" s="156" t="s">
        <v>18</v>
      </c>
      <c r="SFB41" s="157" t="s">
        <v>1</v>
      </c>
      <c r="SFC41" s="156" t="s">
        <v>29</v>
      </c>
      <c r="SFD41" s="318" t="s">
        <v>247</v>
      </c>
      <c r="SFE41" s="317"/>
      <c r="SFF41" s="317"/>
      <c r="SFG41" s="317"/>
      <c r="SFH41" s="317"/>
      <c r="SFI41" s="156" t="s">
        <v>18</v>
      </c>
      <c r="SFJ41" s="157" t="s">
        <v>1</v>
      </c>
      <c r="SFK41" s="156" t="s">
        <v>29</v>
      </c>
      <c r="SFL41" s="318" t="s">
        <v>247</v>
      </c>
      <c r="SFM41" s="317"/>
      <c r="SFN41" s="317"/>
      <c r="SFO41" s="317"/>
      <c r="SFP41" s="317"/>
      <c r="SFQ41" s="156" t="s">
        <v>18</v>
      </c>
      <c r="SFR41" s="157" t="s">
        <v>1</v>
      </c>
      <c r="SFS41" s="156" t="s">
        <v>29</v>
      </c>
      <c r="SFT41" s="318" t="s">
        <v>247</v>
      </c>
      <c r="SFU41" s="317"/>
      <c r="SFV41" s="317"/>
      <c r="SFW41" s="317"/>
      <c r="SFX41" s="317"/>
      <c r="SFY41" s="156" t="s">
        <v>18</v>
      </c>
      <c r="SFZ41" s="157" t="s">
        <v>1</v>
      </c>
      <c r="SGA41" s="156" t="s">
        <v>29</v>
      </c>
      <c r="SGB41" s="318" t="s">
        <v>247</v>
      </c>
      <c r="SGC41" s="317"/>
      <c r="SGD41" s="317"/>
      <c r="SGE41" s="317"/>
      <c r="SGF41" s="317"/>
      <c r="SGG41" s="156" t="s">
        <v>18</v>
      </c>
      <c r="SGH41" s="157" t="s">
        <v>1</v>
      </c>
      <c r="SGI41" s="156" t="s">
        <v>29</v>
      </c>
      <c r="SGJ41" s="318" t="s">
        <v>247</v>
      </c>
      <c r="SGK41" s="317"/>
      <c r="SGL41" s="317"/>
      <c r="SGM41" s="317"/>
      <c r="SGN41" s="317"/>
      <c r="SGO41" s="156" t="s">
        <v>18</v>
      </c>
      <c r="SGP41" s="157" t="s">
        <v>1</v>
      </c>
      <c r="SGQ41" s="156" t="s">
        <v>29</v>
      </c>
      <c r="SGR41" s="318" t="s">
        <v>247</v>
      </c>
      <c r="SGS41" s="317"/>
      <c r="SGT41" s="317"/>
      <c r="SGU41" s="317"/>
      <c r="SGV41" s="317"/>
      <c r="SGW41" s="156" t="s">
        <v>18</v>
      </c>
      <c r="SGX41" s="157" t="s">
        <v>1</v>
      </c>
      <c r="SGY41" s="156" t="s">
        <v>29</v>
      </c>
      <c r="SGZ41" s="318" t="s">
        <v>247</v>
      </c>
      <c r="SHA41" s="317"/>
      <c r="SHB41" s="317"/>
      <c r="SHC41" s="317"/>
      <c r="SHD41" s="317"/>
      <c r="SHE41" s="156" t="s">
        <v>18</v>
      </c>
      <c r="SHF41" s="157" t="s">
        <v>1</v>
      </c>
      <c r="SHG41" s="156" t="s">
        <v>29</v>
      </c>
      <c r="SHH41" s="318" t="s">
        <v>247</v>
      </c>
      <c r="SHI41" s="317"/>
      <c r="SHJ41" s="317"/>
      <c r="SHK41" s="317"/>
      <c r="SHL41" s="317"/>
      <c r="SHM41" s="156" t="s">
        <v>18</v>
      </c>
      <c r="SHN41" s="157" t="s">
        <v>1</v>
      </c>
      <c r="SHO41" s="156" t="s">
        <v>29</v>
      </c>
      <c r="SHP41" s="318" t="s">
        <v>247</v>
      </c>
      <c r="SHQ41" s="317"/>
      <c r="SHR41" s="317"/>
      <c r="SHS41" s="317"/>
      <c r="SHT41" s="317"/>
      <c r="SHU41" s="156" t="s">
        <v>18</v>
      </c>
      <c r="SHV41" s="157" t="s">
        <v>1</v>
      </c>
      <c r="SHW41" s="156" t="s">
        <v>29</v>
      </c>
      <c r="SHX41" s="318" t="s">
        <v>247</v>
      </c>
      <c r="SHY41" s="317"/>
      <c r="SHZ41" s="317"/>
      <c r="SIA41" s="317"/>
      <c r="SIB41" s="317"/>
      <c r="SIC41" s="156" t="s">
        <v>18</v>
      </c>
      <c r="SID41" s="157" t="s">
        <v>1</v>
      </c>
      <c r="SIE41" s="156" t="s">
        <v>29</v>
      </c>
      <c r="SIF41" s="318" t="s">
        <v>247</v>
      </c>
      <c r="SIG41" s="317"/>
      <c r="SIH41" s="317"/>
      <c r="SII41" s="317"/>
      <c r="SIJ41" s="317"/>
      <c r="SIK41" s="156" t="s">
        <v>18</v>
      </c>
      <c r="SIL41" s="157" t="s">
        <v>1</v>
      </c>
      <c r="SIM41" s="156" t="s">
        <v>29</v>
      </c>
      <c r="SIN41" s="318" t="s">
        <v>247</v>
      </c>
      <c r="SIO41" s="317"/>
      <c r="SIP41" s="317"/>
      <c r="SIQ41" s="317"/>
      <c r="SIR41" s="317"/>
      <c r="SIS41" s="156" t="s">
        <v>18</v>
      </c>
      <c r="SIT41" s="157" t="s">
        <v>1</v>
      </c>
      <c r="SIU41" s="156" t="s">
        <v>29</v>
      </c>
      <c r="SIV41" s="318" t="s">
        <v>247</v>
      </c>
      <c r="SIW41" s="317"/>
      <c r="SIX41" s="317"/>
      <c r="SIY41" s="317"/>
      <c r="SIZ41" s="317"/>
      <c r="SJA41" s="156" t="s">
        <v>18</v>
      </c>
      <c r="SJB41" s="157" t="s">
        <v>1</v>
      </c>
      <c r="SJC41" s="156" t="s">
        <v>29</v>
      </c>
      <c r="SJD41" s="318" t="s">
        <v>247</v>
      </c>
      <c r="SJE41" s="317"/>
      <c r="SJF41" s="317"/>
      <c r="SJG41" s="317"/>
      <c r="SJH41" s="317"/>
      <c r="SJI41" s="156" t="s">
        <v>18</v>
      </c>
      <c r="SJJ41" s="157" t="s">
        <v>1</v>
      </c>
      <c r="SJK41" s="156" t="s">
        <v>29</v>
      </c>
      <c r="SJL41" s="318" t="s">
        <v>247</v>
      </c>
      <c r="SJM41" s="317"/>
      <c r="SJN41" s="317"/>
      <c r="SJO41" s="317"/>
      <c r="SJP41" s="317"/>
      <c r="SJQ41" s="156" t="s">
        <v>18</v>
      </c>
      <c r="SJR41" s="157" t="s">
        <v>1</v>
      </c>
      <c r="SJS41" s="156" t="s">
        <v>29</v>
      </c>
      <c r="SJT41" s="318" t="s">
        <v>247</v>
      </c>
      <c r="SJU41" s="317"/>
      <c r="SJV41" s="317"/>
      <c r="SJW41" s="317"/>
      <c r="SJX41" s="317"/>
      <c r="SJY41" s="156" t="s">
        <v>18</v>
      </c>
      <c r="SJZ41" s="157" t="s">
        <v>1</v>
      </c>
      <c r="SKA41" s="156" t="s">
        <v>29</v>
      </c>
      <c r="SKB41" s="318" t="s">
        <v>247</v>
      </c>
      <c r="SKC41" s="317"/>
      <c r="SKD41" s="317"/>
      <c r="SKE41" s="317"/>
      <c r="SKF41" s="317"/>
      <c r="SKG41" s="156" t="s">
        <v>18</v>
      </c>
      <c r="SKH41" s="157" t="s">
        <v>1</v>
      </c>
      <c r="SKI41" s="156" t="s">
        <v>29</v>
      </c>
      <c r="SKJ41" s="318" t="s">
        <v>247</v>
      </c>
      <c r="SKK41" s="317"/>
      <c r="SKL41" s="317"/>
      <c r="SKM41" s="317"/>
      <c r="SKN41" s="317"/>
      <c r="SKO41" s="156" t="s">
        <v>18</v>
      </c>
      <c r="SKP41" s="157" t="s">
        <v>1</v>
      </c>
      <c r="SKQ41" s="156" t="s">
        <v>29</v>
      </c>
      <c r="SKR41" s="318" t="s">
        <v>247</v>
      </c>
      <c r="SKS41" s="317"/>
      <c r="SKT41" s="317"/>
      <c r="SKU41" s="317"/>
      <c r="SKV41" s="317"/>
      <c r="SKW41" s="156" t="s">
        <v>18</v>
      </c>
      <c r="SKX41" s="157" t="s">
        <v>1</v>
      </c>
      <c r="SKY41" s="156" t="s">
        <v>29</v>
      </c>
      <c r="SKZ41" s="318" t="s">
        <v>247</v>
      </c>
      <c r="SLA41" s="317"/>
      <c r="SLB41" s="317"/>
      <c r="SLC41" s="317"/>
      <c r="SLD41" s="317"/>
      <c r="SLE41" s="156" t="s">
        <v>18</v>
      </c>
      <c r="SLF41" s="157" t="s">
        <v>1</v>
      </c>
      <c r="SLG41" s="156" t="s">
        <v>29</v>
      </c>
      <c r="SLH41" s="318" t="s">
        <v>247</v>
      </c>
      <c r="SLI41" s="317"/>
      <c r="SLJ41" s="317"/>
      <c r="SLK41" s="317"/>
      <c r="SLL41" s="317"/>
      <c r="SLM41" s="156" t="s">
        <v>18</v>
      </c>
      <c r="SLN41" s="157" t="s">
        <v>1</v>
      </c>
      <c r="SLO41" s="156" t="s">
        <v>29</v>
      </c>
      <c r="SLP41" s="318" t="s">
        <v>247</v>
      </c>
      <c r="SLQ41" s="317"/>
      <c r="SLR41" s="317"/>
      <c r="SLS41" s="317"/>
      <c r="SLT41" s="317"/>
      <c r="SLU41" s="156" t="s">
        <v>18</v>
      </c>
      <c r="SLV41" s="157" t="s">
        <v>1</v>
      </c>
      <c r="SLW41" s="156" t="s">
        <v>29</v>
      </c>
      <c r="SLX41" s="318" t="s">
        <v>247</v>
      </c>
      <c r="SLY41" s="317"/>
      <c r="SLZ41" s="317"/>
      <c r="SMA41" s="317"/>
      <c r="SMB41" s="317"/>
      <c r="SMC41" s="156" t="s">
        <v>18</v>
      </c>
      <c r="SMD41" s="157" t="s">
        <v>1</v>
      </c>
      <c r="SME41" s="156" t="s">
        <v>29</v>
      </c>
      <c r="SMF41" s="318" t="s">
        <v>247</v>
      </c>
      <c r="SMG41" s="317"/>
      <c r="SMH41" s="317"/>
      <c r="SMI41" s="317"/>
      <c r="SMJ41" s="317"/>
      <c r="SMK41" s="156" t="s">
        <v>18</v>
      </c>
      <c r="SML41" s="157" t="s">
        <v>1</v>
      </c>
      <c r="SMM41" s="156" t="s">
        <v>29</v>
      </c>
      <c r="SMN41" s="318" t="s">
        <v>247</v>
      </c>
      <c r="SMO41" s="317"/>
      <c r="SMP41" s="317"/>
      <c r="SMQ41" s="317"/>
      <c r="SMR41" s="317"/>
      <c r="SMS41" s="156" t="s">
        <v>18</v>
      </c>
      <c r="SMT41" s="157" t="s">
        <v>1</v>
      </c>
      <c r="SMU41" s="156" t="s">
        <v>29</v>
      </c>
      <c r="SMV41" s="318" t="s">
        <v>247</v>
      </c>
      <c r="SMW41" s="317"/>
      <c r="SMX41" s="317"/>
      <c r="SMY41" s="317"/>
      <c r="SMZ41" s="317"/>
      <c r="SNA41" s="156" t="s">
        <v>18</v>
      </c>
      <c r="SNB41" s="157" t="s">
        <v>1</v>
      </c>
      <c r="SNC41" s="156" t="s">
        <v>29</v>
      </c>
      <c r="SND41" s="318" t="s">
        <v>247</v>
      </c>
      <c r="SNE41" s="317"/>
      <c r="SNF41" s="317"/>
      <c r="SNG41" s="317"/>
      <c r="SNH41" s="317"/>
      <c r="SNI41" s="156" t="s">
        <v>18</v>
      </c>
      <c r="SNJ41" s="157" t="s">
        <v>1</v>
      </c>
      <c r="SNK41" s="156" t="s">
        <v>29</v>
      </c>
      <c r="SNL41" s="318" t="s">
        <v>247</v>
      </c>
      <c r="SNM41" s="317"/>
      <c r="SNN41" s="317"/>
      <c r="SNO41" s="317"/>
      <c r="SNP41" s="317"/>
      <c r="SNQ41" s="156" t="s">
        <v>18</v>
      </c>
      <c r="SNR41" s="157" t="s">
        <v>1</v>
      </c>
      <c r="SNS41" s="156" t="s">
        <v>29</v>
      </c>
      <c r="SNT41" s="318" t="s">
        <v>247</v>
      </c>
      <c r="SNU41" s="317"/>
      <c r="SNV41" s="317"/>
      <c r="SNW41" s="317"/>
      <c r="SNX41" s="317"/>
      <c r="SNY41" s="156" t="s">
        <v>18</v>
      </c>
      <c r="SNZ41" s="157" t="s">
        <v>1</v>
      </c>
      <c r="SOA41" s="156" t="s">
        <v>29</v>
      </c>
      <c r="SOB41" s="318" t="s">
        <v>247</v>
      </c>
      <c r="SOC41" s="317"/>
      <c r="SOD41" s="317"/>
      <c r="SOE41" s="317"/>
      <c r="SOF41" s="317"/>
      <c r="SOG41" s="156" t="s">
        <v>18</v>
      </c>
      <c r="SOH41" s="157" t="s">
        <v>1</v>
      </c>
      <c r="SOI41" s="156" t="s">
        <v>29</v>
      </c>
      <c r="SOJ41" s="318" t="s">
        <v>247</v>
      </c>
      <c r="SOK41" s="317"/>
      <c r="SOL41" s="317"/>
      <c r="SOM41" s="317"/>
      <c r="SON41" s="317"/>
      <c r="SOO41" s="156" t="s">
        <v>18</v>
      </c>
      <c r="SOP41" s="157" t="s">
        <v>1</v>
      </c>
      <c r="SOQ41" s="156" t="s">
        <v>29</v>
      </c>
      <c r="SOR41" s="318" t="s">
        <v>247</v>
      </c>
      <c r="SOS41" s="317"/>
      <c r="SOT41" s="317"/>
      <c r="SOU41" s="317"/>
      <c r="SOV41" s="317"/>
      <c r="SOW41" s="156" t="s">
        <v>18</v>
      </c>
      <c r="SOX41" s="157" t="s">
        <v>1</v>
      </c>
      <c r="SOY41" s="156" t="s">
        <v>29</v>
      </c>
      <c r="SOZ41" s="318" t="s">
        <v>247</v>
      </c>
      <c r="SPA41" s="317"/>
      <c r="SPB41" s="317"/>
      <c r="SPC41" s="317"/>
      <c r="SPD41" s="317"/>
      <c r="SPE41" s="156" t="s">
        <v>18</v>
      </c>
      <c r="SPF41" s="157" t="s">
        <v>1</v>
      </c>
      <c r="SPG41" s="156" t="s">
        <v>29</v>
      </c>
      <c r="SPH41" s="318" t="s">
        <v>247</v>
      </c>
      <c r="SPI41" s="317"/>
      <c r="SPJ41" s="317"/>
      <c r="SPK41" s="317"/>
      <c r="SPL41" s="317"/>
      <c r="SPM41" s="156" t="s">
        <v>18</v>
      </c>
      <c r="SPN41" s="157" t="s">
        <v>1</v>
      </c>
      <c r="SPO41" s="156" t="s">
        <v>29</v>
      </c>
      <c r="SPP41" s="318" t="s">
        <v>247</v>
      </c>
      <c r="SPQ41" s="317"/>
      <c r="SPR41" s="317"/>
      <c r="SPS41" s="317"/>
      <c r="SPT41" s="317"/>
      <c r="SPU41" s="156" t="s">
        <v>18</v>
      </c>
      <c r="SPV41" s="157" t="s">
        <v>1</v>
      </c>
      <c r="SPW41" s="156" t="s">
        <v>29</v>
      </c>
      <c r="SPX41" s="318" t="s">
        <v>247</v>
      </c>
      <c r="SPY41" s="317"/>
      <c r="SPZ41" s="317"/>
      <c r="SQA41" s="317"/>
      <c r="SQB41" s="317"/>
      <c r="SQC41" s="156" t="s">
        <v>18</v>
      </c>
      <c r="SQD41" s="157" t="s">
        <v>1</v>
      </c>
      <c r="SQE41" s="156" t="s">
        <v>29</v>
      </c>
      <c r="SQF41" s="318" t="s">
        <v>247</v>
      </c>
      <c r="SQG41" s="317"/>
      <c r="SQH41" s="317"/>
      <c r="SQI41" s="317"/>
      <c r="SQJ41" s="317"/>
      <c r="SQK41" s="156" t="s">
        <v>18</v>
      </c>
      <c r="SQL41" s="157" t="s">
        <v>1</v>
      </c>
      <c r="SQM41" s="156" t="s">
        <v>29</v>
      </c>
      <c r="SQN41" s="318" t="s">
        <v>247</v>
      </c>
      <c r="SQO41" s="317"/>
      <c r="SQP41" s="317"/>
      <c r="SQQ41" s="317"/>
      <c r="SQR41" s="317"/>
      <c r="SQS41" s="156" t="s">
        <v>18</v>
      </c>
      <c r="SQT41" s="157" t="s">
        <v>1</v>
      </c>
      <c r="SQU41" s="156" t="s">
        <v>29</v>
      </c>
      <c r="SQV41" s="318" t="s">
        <v>247</v>
      </c>
      <c r="SQW41" s="317"/>
      <c r="SQX41" s="317"/>
      <c r="SQY41" s="317"/>
      <c r="SQZ41" s="317"/>
      <c r="SRA41" s="156" t="s">
        <v>18</v>
      </c>
      <c r="SRB41" s="157" t="s">
        <v>1</v>
      </c>
      <c r="SRC41" s="156" t="s">
        <v>29</v>
      </c>
      <c r="SRD41" s="318" t="s">
        <v>247</v>
      </c>
      <c r="SRE41" s="317"/>
      <c r="SRF41" s="317"/>
      <c r="SRG41" s="317"/>
      <c r="SRH41" s="317"/>
      <c r="SRI41" s="156" t="s">
        <v>18</v>
      </c>
      <c r="SRJ41" s="157" t="s">
        <v>1</v>
      </c>
      <c r="SRK41" s="156" t="s">
        <v>29</v>
      </c>
      <c r="SRL41" s="318" t="s">
        <v>247</v>
      </c>
      <c r="SRM41" s="317"/>
      <c r="SRN41" s="317"/>
      <c r="SRO41" s="317"/>
      <c r="SRP41" s="317"/>
      <c r="SRQ41" s="156" t="s">
        <v>18</v>
      </c>
      <c r="SRR41" s="157" t="s">
        <v>1</v>
      </c>
      <c r="SRS41" s="156" t="s">
        <v>29</v>
      </c>
      <c r="SRT41" s="318" t="s">
        <v>247</v>
      </c>
      <c r="SRU41" s="317"/>
      <c r="SRV41" s="317"/>
      <c r="SRW41" s="317"/>
      <c r="SRX41" s="317"/>
      <c r="SRY41" s="156" t="s">
        <v>18</v>
      </c>
      <c r="SRZ41" s="157" t="s">
        <v>1</v>
      </c>
      <c r="SSA41" s="156" t="s">
        <v>29</v>
      </c>
      <c r="SSB41" s="318" t="s">
        <v>247</v>
      </c>
      <c r="SSC41" s="317"/>
      <c r="SSD41" s="317"/>
      <c r="SSE41" s="317"/>
      <c r="SSF41" s="317"/>
      <c r="SSG41" s="156" t="s">
        <v>18</v>
      </c>
      <c r="SSH41" s="157" t="s">
        <v>1</v>
      </c>
      <c r="SSI41" s="156" t="s">
        <v>29</v>
      </c>
      <c r="SSJ41" s="318" t="s">
        <v>247</v>
      </c>
      <c r="SSK41" s="317"/>
      <c r="SSL41" s="317"/>
      <c r="SSM41" s="317"/>
      <c r="SSN41" s="317"/>
      <c r="SSO41" s="156" t="s">
        <v>18</v>
      </c>
      <c r="SSP41" s="157" t="s">
        <v>1</v>
      </c>
      <c r="SSQ41" s="156" t="s">
        <v>29</v>
      </c>
      <c r="SSR41" s="318" t="s">
        <v>247</v>
      </c>
      <c r="SSS41" s="317"/>
      <c r="SST41" s="317"/>
      <c r="SSU41" s="317"/>
      <c r="SSV41" s="317"/>
      <c r="SSW41" s="156" t="s">
        <v>18</v>
      </c>
      <c r="SSX41" s="157" t="s">
        <v>1</v>
      </c>
      <c r="SSY41" s="156" t="s">
        <v>29</v>
      </c>
      <c r="SSZ41" s="318" t="s">
        <v>247</v>
      </c>
      <c r="STA41" s="317"/>
      <c r="STB41" s="317"/>
      <c r="STC41" s="317"/>
      <c r="STD41" s="317"/>
      <c r="STE41" s="156" t="s">
        <v>18</v>
      </c>
      <c r="STF41" s="157" t="s">
        <v>1</v>
      </c>
      <c r="STG41" s="156" t="s">
        <v>29</v>
      </c>
      <c r="STH41" s="318" t="s">
        <v>247</v>
      </c>
      <c r="STI41" s="317"/>
      <c r="STJ41" s="317"/>
      <c r="STK41" s="317"/>
      <c r="STL41" s="317"/>
      <c r="STM41" s="156" t="s">
        <v>18</v>
      </c>
      <c r="STN41" s="157" t="s">
        <v>1</v>
      </c>
      <c r="STO41" s="156" t="s">
        <v>29</v>
      </c>
      <c r="STP41" s="318" t="s">
        <v>247</v>
      </c>
      <c r="STQ41" s="317"/>
      <c r="STR41" s="317"/>
      <c r="STS41" s="317"/>
      <c r="STT41" s="317"/>
      <c r="STU41" s="156" t="s">
        <v>18</v>
      </c>
      <c r="STV41" s="157" t="s">
        <v>1</v>
      </c>
      <c r="STW41" s="156" t="s">
        <v>29</v>
      </c>
      <c r="STX41" s="318" t="s">
        <v>247</v>
      </c>
      <c r="STY41" s="317"/>
      <c r="STZ41" s="317"/>
      <c r="SUA41" s="317"/>
      <c r="SUB41" s="317"/>
      <c r="SUC41" s="156" t="s">
        <v>18</v>
      </c>
      <c r="SUD41" s="157" t="s">
        <v>1</v>
      </c>
      <c r="SUE41" s="156" t="s">
        <v>29</v>
      </c>
      <c r="SUF41" s="318" t="s">
        <v>247</v>
      </c>
      <c r="SUG41" s="317"/>
      <c r="SUH41" s="317"/>
      <c r="SUI41" s="317"/>
      <c r="SUJ41" s="317"/>
      <c r="SUK41" s="156" t="s">
        <v>18</v>
      </c>
      <c r="SUL41" s="157" t="s">
        <v>1</v>
      </c>
      <c r="SUM41" s="156" t="s">
        <v>29</v>
      </c>
      <c r="SUN41" s="318" t="s">
        <v>247</v>
      </c>
      <c r="SUO41" s="317"/>
      <c r="SUP41" s="317"/>
      <c r="SUQ41" s="317"/>
      <c r="SUR41" s="317"/>
      <c r="SUS41" s="156" t="s">
        <v>18</v>
      </c>
      <c r="SUT41" s="157" t="s">
        <v>1</v>
      </c>
      <c r="SUU41" s="156" t="s">
        <v>29</v>
      </c>
      <c r="SUV41" s="318" t="s">
        <v>247</v>
      </c>
      <c r="SUW41" s="317"/>
      <c r="SUX41" s="317"/>
      <c r="SUY41" s="317"/>
      <c r="SUZ41" s="317"/>
      <c r="SVA41" s="156" t="s">
        <v>18</v>
      </c>
      <c r="SVB41" s="157" t="s">
        <v>1</v>
      </c>
      <c r="SVC41" s="156" t="s">
        <v>29</v>
      </c>
      <c r="SVD41" s="318" t="s">
        <v>247</v>
      </c>
      <c r="SVE41" s="317"/>
      <c r="SVF41" s="317"/>
      <c r="SVG41" s="317"/>
      <c r="SVH41" s="317"/>
      <c r="SVI41" s="156" t="s">
        <v>18</v>
      </c>
      <c r="SVJ41" s="157" t="s">
        <v>1</v>
      </c>
      <c r="SVK41" s="156" t="s">
        <v>29</v>
      </c>
      <c r="SVL41" s="318" t="s">
        <v>247</v>
      </c>
      <c r="SVM41" s="317"/>
      <c r="SVN41" s="317"/>
      <c r="SVO41" s="317"/>
      <c r="SVP41" s="317"/>
      <c r="SVQ41" s="156" t="s">
        <v>18</v>
      </c>
      <c r="SVR41" s="157" t="s">
        <v>1</v>
      </c>
      <c r="SVS41" s="156" t="s">
        <v>29</v>
      </c>
      <c r="SVT41" s="318" t="s">
        <v>247</v>
      </c>
      <c r="SVU41" s="317"/>
      <c r="SVV41" s="317"/>
      <c r="SVW41" s="317"/>
      <c r="SVX41" s="317"/>
      <c r="SVY41" s="156" t="s">
        <v>18</v>
      </c>
      <c r="SVZ41" s="157" t="s">
        <v>1</v>
      </c>
      <c r="SWA41" s="156" t="s">
        <v>29</v>
      </c>
      <c r="SWB41" s="318" t="s">
        <v>247</v>
      </c>
      <c r="SWC41" s="317"/>
      <c r="SWD41" s="317"/>
      <c r="SWE41" s="317"/>
      <c r="SWF41" s="317"/>
      <c r="SWG41" s="156" t="s">
        <v>18</v>
      </c>
      <c r="SWH41" s="157" t="s">
        <v>1</v>
      </c>
      <c r="SWI41" s="156" t="s">
        <v>29</v>
      </c>
      <c r="SWJ41" s="318" t="s">
        <v>247</v>
      </c>
      <c r="SWK41" s="317"/>
      <c r="SWL41" s="317"/>
      <c r="SWM41" s="317"/>
      <c r="SWN41" s="317"/>
      <c r="SWO41" s="156" t="s">
        <v>18</v>
      </c>
      <c r="SWP41" s="157" t="s">
        <v>1</v>
      </c>
      <c r="SWQ41" s="156" t="s">
        <v>29</v>
      </c>
      <c r="SWR41" s="318" t="s">
        <v>247</v>
      </c>
      <c r="SWS41" s="317"/>
      <c r="SWT41" s="317"/>
      <c r="SWU41" s="317"/>
      <c r="SWV41" s="317"/>
      <c r="SWW41" s="156" t="s">
        <v>18</v>
      </c>
      <c r="SWX41" s="157" t="s">
        <v>1</v>
      </c>
      <c r="SWY41" s="156" t="s">
        <v>29</v>
      </c>
      <c r="SWZ41" s="318" t="s">
        <v>247</v>
      </c>
      <c r="SXA41" s="317"/>
      <c r="SXB41" s="317"/>
      <c r="SXC41" s="317"/>
      <c r="SXD41" s="317"/>
      <c r="SXE41" s="156" t="s">
        <v>18</v>
      </c>
      <c r="SXF41" s="157" t="s">
        <v>1</v>
      </c>
      <c r="SXG41" s="156" t="s">
        <v>29</v>
      </c>
      <c r="SXH41" s="318" t="s">
        <v>247</v>
      </c>
      <c r="SXI41" s="317"/>
      <c r="SXJ41" s="317"/>
      <c r="SXK41" s="317"/>
      <c r="SXL41" s="317"/>
      <c r="SXM41" s="156" t="s">
        <v>18</v>
      </c>
      <c r="SXN41" s="157" t="s">
        <v>1</v>
      </c>
      <c r="SXO41" s="156" t="s">
        <v>29</v>
      </c>
      <c r="SXP41" s="318" t="s">
        <v>247</v>
      </c>
      <c r="SXQ41" s="317"/>
      <c r="SXR41" s="317"/>
      <c r="SXS41" s="317"/>
      <c r="SXT41" s="317"/>
      <c r="SXU41" s="156" t="s">
        <v>18</v>
      </c>
      <c r="SXV41" s="157" t="s">
        <v>1</v>
      </c>
      <c r="SXW41" s="156" t="s">
        <v>29</v>
      </c>
      <c r="SXX41" s="318" t="s">
        <v>247</v>
      </c>
      <c r="SXY41" s="317"/>
      <c r="SXZ41" s="317"/>
      <c r="SYA41" s="317"/>
      <c r="SYB41" s="317"/>
      <c r="SYC41" s="156" t="s">
        <v>18</v>
      </c>
      <c r="SYD41" s="157" t="s">
        <v>1</v>
      </c>
      <c r="SYE41" s="156" t="s">
        <v>29</v>
      </c>
      <c r="SYF41" s="318" t="s">
        <v>247</v>
      </c>
      <c r="SYG41" s="317"/>
      <c r="SYH41" s="317"/>
      <c r="SYI41" s="317"/>
      <c r="SYJ41" s="317"/>
      <c r="SYK41" s="156" t="s">
        <v>18</v>
      </c>
      <c r="SYL41" s="157" t="s">
        <v>1</v>
      </c>
      <c r="SYM41" s="156" t="s">
        <v>29</v>
      </c>
      <c r="SYN41" s="318" t="s">
        <v>247</v>
      </c>
      <c r="SYO41" s="317"/>
      <c r="SYP41" s="317"/>
      <c r="SYQ41" s="317"/>
      <c r="SYR41" s="317"/>
      <c r="SYS41" s="156" t="s">
        <v>18</v>
      </c>
      <c r="SYT41" s="157" t="s">
        <v>1</v>
      </c>
      <c r="SYU41" s="156" t="s">
        <v>29</v>
      </c>
      <c r="SYV41" s="318" t="s">
        <v>247</v>
      </c>
      <c r="SYW41" s="317"/>
      <c r="SYX41" s="317"/>
      <c r="SYY41" s="317"/>
      <c r="SYZ41" s="317"/>
      <c r="SZA41" s="156" t="s">
        <v>18</v>
      </c>
      <c r="SZB41" s="157" t="s">
        <v>1</v>
      </c>
      <c r="SZC41" s="156" t="s">
        <v>29</v>
      </c>
      <c r="SZD41" s="318" t="s">
        <v>247</v>
      </c>
      <c r="SZE41" s="317"/>
      <c r="SZF41" s="317"/>
      <c r="SZG41" s="317"/>
      <c r="SZH41" s="317"/>
      <c r="SZI41" s="156" t="s">
        <v>18</v>
      </c>
      <c r="SZJ41" s="157" t="s">
        <v>1</v>
      </c>
      <c r="SZK41" s="156" t="s">
        <v>29</v>
      </c>
      <c r="SZL41" s="318" t="s">
        <v>247</v>
      </c>
      <c r="SZM41" s="317"/>
      <c r="SZN41" s="317"/>
      <c r="SZO41" s="317"/>
      <c r="SZP41" s="317"/>
      <c r="SZQ41" s="156" t="s">
        <v>18</v>
      </c>
      <c r="SZR41" s="157" t="s">
        <v>1</v>
      </c>
      <c r="SZS41" s="156" t="s">
        <v>29</v>
      </c>
      <c r="SZT41" s="318" t="s">
        <v>247</v>
      </c>
      <c r="SZU41" s="317"/>
      <c r="SZV41" s="317"/>
      <c r="SZW41" s="317"/>
      <c r="SZX41" s="317"/>
      <c r="SZY41" s="156" t="s">
        <v>18</v>
      </c>
      <c r="SZZ41" s="157" t="s">
        <v>1</v>
      </c>
      <c r="TAA41" s="156" t="s">
        <v>29</v>
      </c>
      <c r="TAB41" s="318" t="s">
        <v>247</v>
      </c>
      <c r="TAC41" s="317"/>
      <c r="TAD41" s="317"/>
      <c r="TAE41" s="317"/>
      <c r="TAF41" s="317"/>
      <c r="TAG41" s="156" t="s">
        <v>18</v>
      </c>
      <c r="TAH41" s="157" t="s">
        <v>1</v>
      </c>
      <c r="TAI41" s="156" t="s">
        <v>29</v>
      </c>
      <c r="TAJ41" s="318" t="s">
        <v>247</v>
      </c>
      <c r="TAK41" s="317"/>
      <c r="TAL41" s="317"/>
      <c r="TAM41" s="317"/>
      <c r="TAN41" s="317"/>
      <c r="TAO41" s="156" t="s">
        <v>18</v>
      </c>
      <c r="TAP41" s="157" t="s">
        <v>1</v>
      </c>
      <c r="TAQ41" s="156" t="s">
        <v>29</v>
      </c>
      <c r="TAR41" s="318" t="s">
        <v>247</v>
      </c>
      <c r="TAS41" s="317"/>
      <c r="TAT41" s="317"/>
      <c r="TAU41" s="317"/>
      <c r="TAV41" s="317"/>
      <c r="TAW41" s="156" t="s">
        <v>18</v>
      </c>
      <c r="TAX41" s="157" t="s">
        <v>1</v>
      </c>
      <c r="TAY41" s="156" t="s">
        <v>29</v>
      </c>
      <c r="TAZ41" s="318" t="s">
        <v>247</v>
      </c>
      <c r="TBA41" s="317"/>
      <c r="TBB41" s="317"/>
      <c r="TBC41" s="317"/>
      <c r="TBD41" s="317"/>
      <c r="TBE41" s="156" t="s">
        <v>18</v>
      </c>
      <c r="TBF41" s="157" t="s">
        <v>1</v>
      </c>
      <c r="TBG41" s="156" t="s">
        <v>29</v>
      </c>
      <c r="TBH41" s="318" t="s">
        <v>247</v>
      </c>
      <c r="TBI41" s="317"/>
      <c r="TBJ41" s="317"/>
      <c r="TBK41" s="317"/>
      <c r="TBL41" s="317"/>
      <c r="TBM41" s="156" t="s">
        <v>18</v>
      </c>
      <c r="TBN41" s="157" t="s">
        <v>1</v>
      </c>
      <c r="TBO41" s="156" t="s">
        <v>29</v>
      </c>
      <c r="TBP41" s="318" t="s">
        <v>247</v>
      </c>
      <c r="TBQ41" s="317"/>
      <c r="TBR41" s="317"/>
      <c r="TBS41" s="317"/>
      <c r="TBT41" s="317"/>
      <c r="TBU41" s="156" t="s">
        <v>18</v>
      </c>
      <c r="TBV41" s="157" t="s">
        <v>1</v>
      </c>
      <c r="TBW41" s="156" t="s">
        <v>29</v>
      </c>
      <c r="TBX41" s="318" t="s">
        <v>247</v>
      </c>
      <c r="TBY41" s="317"/>
      <c r="TBZ41" s="317"/>
      <c r="TCA41" s="317"/>
      <c r="TCB41" s="317"/>
      <c r="TCC41" s="156" t="s">
        <v>18</v>
      </c>
      <c r="TCD41" s="157" t="s">
        <v>1</v>
      </c>
      <c r="TCE41" s="156" t="s">
        <v>29</v>
      </c>
      <c r="TCF41" s="318" t="s">
        <v>247</v>
      </c>
      <c r="TCG41" s="317"/>
      <c r="TCH41" s="317"/>
      <c r="TCI41" s="317"/>
      <c r="TCJ41" s="317"/>
      <c r="TCK41" s="156" t="s">
        <v>18</v>
      </c>
      <c r="TCL41" s="157" t="s">
        <v>1</v>
      </c>
      <c r="TCM41" s="156" t="s">
        <v>29</v>
      </c>
      <c r="TCN41" s="318" t="s">
        <v>247</v>
      </c>
      <c r="TCO41" s="317"/>
      <c r="TCP41" s="317"/>
      <c r="TCQ41" s="317"/>
      <c r="TCR41" s="317"/>
      <c r="TCS41" s="156" t="s">
        <v>18</v>
      </c>
      <c r="TCT41" s="157" t="s">
        <v>1</v>
      </c>
      <c r="TCU41" s="156" t="s">
        <v>29</v>
      </c>
      <c r="TCV41" s="318" t="s">
        <v>247</v>
      </c>
      <c r="TCW41" s="317"/>
      <c r="TCX41" s="317"/>
      <c r="TCY41" s="317"/>
      <c r="TCZ41" s="317"/>
      <c r="TDA41" s="156" t="s">
        <v>18</v>
      </c>
      <c r="TDB41" s="157" t="s">
        <v>1</v>
      </c>
      <c r="TDC41" s="156" t="s">
        <v>29</v>
      </c>
      <c r="TDD41" s="318" t="s">
        <v>247</v>
      </c>
      <c r="TDE41" s="317"/>
      <c r="TDF41" s="317"/>
      <c r="TDG41" s="317"/>
      <c r="TDH41" s="317"/>
      <c r="TDI41" s="156" t="s">
        <v>18</v>
      </c>
      <c r="TDJ41" s="157" t="s">
        <v>1</v>
      </c>
      <c r="TDK41" s="156" t="s">
        <v>29</v>
      </c>
      <c r="TDL41" s="318" t="s">
        <v>247</v>
      </c>
      <c r="TDM41" s="317"/>
      <c r="TDN41" s="317"/>
      <c r="TDO41" s="317"/>
      <c r="TDP41" s="317"/>
      <c r="TDQ41" s="156" t="s">
        <v>18</v>
      </c>
      <c r="TDR41" s="157" t="s">
        <v>1</v>
      </c>
      <c r="TDS41" s="156" t="s">
        <v>29</v>
      </c>
      <c r="TDT41" s="318" t="s">
        <v>247</v>
      </c>
      <c r="TDU41" s="317"/>
      <c r="TDV41" s="317"/>
      <c r="TDW41" s="317"/>
      <c r="TDX41" s="317"/>
      <c r="TDY41" s="156" t="s">
        <v>18</v>
      </c>
      <c r="TDZ41" s="157" t="s">
        <v>1</v>
      </c>
      <c r="TEA41" s="156" t="s">
        <v>29</v>
      </c>
      <c r="TEB41" s="318" t="s">
        <v>247</v>
      </c>
      <c r="TEC41" s="317"/>
      <c r="TED41" s="317"/>
      <c r="TEE41" s="317"/>
      <c r="TEF41" s="317"/>
      <c r="TEG41" s="156" t="s">
        <v>18</v>
      </c>
      <c r="TEH41" s="157" t="s">
        <v>1</v>
      </c>
      <c r="TEI41" s="156" t="s">
        <v>29</v>
      </c>
      <c r="TEJ41" s="318" t="s">
        <v>247</v>
      </c>
      <c r="TEK41" s="317"/>
      <c r="TEL41" s="317"/>
      <c r="TEM41" s="317"/>
      <c r="TEN41" s="317"/>
      <c r="TEO41" s="156" t="s">
        <v>18</v>
      </c>
      <c r="TEP41" s="157" t="s">
        <v>1</v>
      </c>
      <c r="TEQ41" s="156" t="s">
        <v>29</v>
      </c>
      <c r="TER41" s="318" t="s">
        <v>247</v>
      </c>
      <c r="TES41" s="317"/>
      <c r="TET41" s="317"/>
      <c r="TEU41" s="317"/>
      <c r="TEV41" s="317"/>
      <c r="TEW41" s="156" t="s">
        <v>18</v>
      </c>
      <c r="TEX41" s="157" t="s">
        <v>1</v>
      </c>
      <c r="TEY41" s="156" t="s">
        <v>29</v>
      </c>
      <c r="TEZ41" s="318" t="s">
        <v>247</v>
      </c>
      <c r="TFA41" s="317"/>
      <c r="TFB41" s="317"/>
      <c r="TFC41" s="317"/>
      <c r="TFD41" s="317"/>
      <c r="TFE41" s="156" t="s">
        <v>18</v>
      </c>
      <c r="TFF41" s="157" t="s">
        <v>1</v>
      </c>
      <c r="TFG41" s="156" t="s">
        <v>29</v>
      </c>
      <c r="TFH41" s="318" t="s">
        <v>247</v>
      </c>
      <c r="TFI41" s="317"/>
      <c r="TFJ41" s="317"/>
      <c r="TFK41" s="317"/>
      <c r="TFL41" s="317"/>
      <c r="TFM41" s="156" t="s">
        <v>18</v>
      </c>
      <c r="TFN41" s="157" t="s">
        <v>1</v>
      </c>
      <c r="TFO41" s="156" t="s">
        <v>29</v>
      </c>
      <c r="TFP41" s="318" t="s">
        <v>247</v>
      </c>
      <c r="TFQ41" s="317"/>
      <c r="TFR41" s="317"/>
      <c r="TFS41" s="317"/>
      <c r="TFT41" s="317"/>
      <c r="TFU41" s="156" t="s">
        <v>18</v>
      </c>
      <c r="TFV41" s="157" t="s">
        <v>1</v>
      </c>
      <c r="TFW41" s="156" t="s">
        <v>29</v>
      </c>
      <c r="TFX41" s="318" t="s">
        <v>247</v>
      </c>
      <c r="TFY41" s="317"/>
      <c r="TFZ41" s="317"/>
      <c r="TGA41" s="317"/>
      <c r="TGB41" s="317"/>
      <c r="TGC41" s="156" t="s">
        <v>18</v>
      </c>
      <c r="TGD41" s="157" t="s">
        <v>1</v>
      </c>
      <c r="TGE41" s="156" t="s">
        <v>29</v>
      </c>
      <c r="TGF41" s="318" t="s">
        <v>247</v>
      </c>
      <c r="TGG41" s="317"/>
      <c r="TGH41" s="317"/>
      <c r="TGI41" s="317"/>
      <c r="TGJ41" s="317"/>
      <c r="TGK41" s="156" t="s">
        <v>18</v>
      </c>
      <c r="TGL41" s="157" t="s">
        <v>1</v>
      </c>
      <c r="TGM41" s="156" t="s">
        <v>29</v>
      </c>
      <c r="TGN41" s="318" t="s">
        <v>247</v>
      </c>
      <c r="TGO41" s="317"/>
      <c r="TGP41" s="317"/>
      <c r="TGQ41" s="317"/>
      <c r="TGR41" s="317"/>
      <c r="TGS41" s="156" t="s">
        <v>18</v>
      </c>
      <c r="TGT41" s="157" t="s">
        <v>1</v>
      </c>
      <c r="TGU41" s="156" t="s">
        <v>29</v>
      </c>
      <c r="TGV41" s="318" t="s">
        <v>247</v>
      </c>
      <c r="TGW41" s="317"/>
      <c r="TGX41" s="317"/>
      <c r="TGY41" s="317"/>
      <c r="TGZ41" s="317"/>
      <c r="THA41" s="156" t="s">
        <v>18</v>
      </c>
      <c r="THB41" s="157" t="s">
        <v>1</v>
      </c>
      <c r="THC41" s="156" t="s">
        <v>29</v>
      </c>
      <c r="THD41" s="318" t="s">
        <v>247</v>
      </c>
      <c r="THE41" s="317"/>
      <c r="THF41" s="317"/>
      <c r="THG41" s="317"/>
      <c r="THH41" s="317"/>
      <c r="THI41" s="156" t="s">
        <v>18</v>
      </c>
      <c r="THJ41" s="157" t="s">
        <v>1</v>
      </c>
      <c r="THK41" s="156" t="s">
        <v>29</v>
      </c>
      <c r="THL41" s="318" t="s">
        <v>247</v>
      </c>
      <c r="THM41" s="317"/>
      <c r="THN41" s="317"/>
      <c r="THO41" s="317"/>
      <c r="THP41" s="317"/>
      <c r="THQ41" s="156" t="s">
        <v>18</v>
      </c>
      <c r="THR41" s="157" t="s">
        <v>1</v>
      </c>
      <c r="THS41" s="156" t="s">
        <v>29</v>
      </c>
      <c r="THT41" s="318" t="s">
        <v>247</v>
      </c>
      <c r="THU41" s="317"/>
      <c r="THV41" s="317"/>
      <c r="THW41" s="317"/>
      <c r="THX41" s="317"/>
      <c r="THY41" s="156" t="s">
        <v>18</v>
      </c>
      <c r="THZ41" s="157" t="s">
        <v>1</v>
      </c>
      <c r="TIA41" s="156" t="s">
        <v>29</v>
      </c>
      <c r="TIB41" s="318" t="s">
        <v>247</v>
      </c>
      <c r="TIC41" s="317"/>
      <c r="TID41" s="317"/>
      <c r="TIE41" s="317"/>
      <c r="TIF41" s="317"/>
      <c r="TIG41" s="156" t="s">
        <v>18</v>
      </c>
      <c r="TIH41" s="157" t="s">
        <v>1</v>
      </c>
      <c r="TII41" s="156" t="s">
        <v>29</v>
      </c>
      <c r="TIJ41" s="318" t="s">
        <v>247</v>
      </c>
      <c r="TIK41" s="317"/>
      <c r="TIL41" s="317"/>
      <c r="TIM41" s="317"/>
      <c r="TIN41" s="317"/>
      <c r="TIO41" s="156" t="s">
        <v>18</v>
      </c>
      <c r="TIP41" s="157" t="s">
        <v>1</v>
      </c>
      <c r="TIQ41" s="156" t="s">
        <v>29</v>
      </c>
      <c r="TIR41" s="318" t="s">
        <v>247</v>
      </c>
      <c r="TIS41" s="317"/>
      <c r="TIT41" s="317"/>
      <c r="TIU41" s="317"/>
      <c r="TIV41" s="317"/>
      <c r="TIW41" s="156" t="s">
        <v>18</v>
      </c>
      <c r="TIX41" s="157" t="s">
        <v>1</v>
      </c>
      <c r="TIY41" s="156" t="s">
        <v>29</v>
      </c>
      <c r="TIZ41" s="318" t="s">
        <v>247</v>
      </c>
      <c r="TJA41" s="317"/>
      <c r="TJB41" s="317"/>
      <c r="TJC41" s="317"/>
      <c r="TJD41" s="317"/>
      <c r="TJE41" s="156" t="s">
        <v>18</v>
      </c>
      <c r="TJF41" s="157" t="s">
        <v>1</v>
      </c>
      <c r="TJG41" s="156" t="s">
        <v>29</v>
      </c>
      <c r="TJH41" s="318" t="s">
        <v>247</v>
      </c>
      <c r="TJI41" s="317"/>
      <c r="TJJ41" s="317"/>
      <c r="TJK41" s="317"/>
      <c r="TJL41" s="317"/>
      <c r="TJM41" s="156" t="s">
        <v>18</v>
      </c>
      <c r="TJN41" s="157" t="s">
        <v>1</v>
      </c>
      <c r="TJO41" s="156" t="s">
        <v>29</v>
      </c>
      <c r="TJP41" s="318" t="s">
        <v>247</v>
      </c>
      <c r="TJQ41" s="317"/>
      <c r="TJR41" s="317"/>
      <c r="TJS41" s="317"/>
      <c r="TJT41" s="317"/>
      <c r="TJU41" s="156" t="s">
        <v>18</v>
      </c>
      <c r="TJV41" s="157" t="s">
        <v>1</v>
      </c>
      <c r="TJW41" s="156" t="s">
        <v>29</v>
      </c>
      <c r="TJX41" s="318" t="s">
        <v>247</v>
      </c>
      <c r="TJY41" s="317"/>
      <c r="TJZ41" s="317"/>
      <c r="TKA41" s="317"/>
      <c r="TKB41" s="317"/>
      <c r="TKC41" s="156" t="s">
        <v>18</v>
      </c>
      <c r="TKD41" s="157" t="s">
        <v>1</v>
      </c>
      <c r="TKE41" s="156" t="s">
        <v>29</v>
      </c>
      <c r="TKF41" s="318" t="s">
        <v>247</v>
      </c>
      <c r="TKG41" s="317"/>
      <c r="TKH41" s="317"/>
      <c r="TKI41" s="317"/>
      <c r="TKJ41" s="317"/>
      <c r="TKK41" s="156" t="s">
        <v>18</v>
      </c>
      <c r="TKL41" s="157" t="s">
        <v>1</v>
      </c>
      <c r="TKM41" s="156" t="s">
        <v>29</v>
      </c>
      <c r="TKN41" s="318" t="s">
        <v>247</v>
      </c>
      <c r="TKO41" s="317"/>
      <c r="TKP41" s="317"/>
      <c r="TKQ41" s="317"/>
      <c r="TKR41" s="317"/>
      <c r="TKS41" s="156" t="s">
        <v>18</v>
      </c>
      <c r="TKT41" s="157" t="s">
        <v>1</v>
      </c>
      <c r="TKU41" s="156" t="s">
        <v>29</v>
      </c>
      <c r="TKV41" s="318" t="s">
        <v>247</v>
      </c>
      <c r="TKW41" s="317"/>
      <c r="TKX41" s="317"/>
      <c r="TKY41" s="317"/>
      <c r="TKZ41" s="317"/>
      <c r="TLA41" s="156" t="s">
        <v>18</v>
      </c>
      <c r="TLB41" s="157" t="s">
        <v>1</v>
      </c>
      <c r="TLC41" s="156" t="s">
        <v>29</v>
      </c>
      <c r="TLD41" s="318" t="s">
        <v>247</v>
      </c>
      <c r="TLE41" s="317"/>
      <c r="TLF41" s="317"/>
      <c r="TLG41" s="317"/>
      <c r="TLH41" s="317"/>
      <c r="TLI41" s="156" t="s">
        <v>18</v>
      </c>
      <c r="TLJ41" s="157" t="s">
        <v>1</v>
      </c>
      <c r="TLK41" s="156" t="s">
        <v>29</v>
      </c>
      <c r="TLL41" s="318" t="s">
        <v>247</v>
      </c>
      <c r="TLM41" s="317"/>
      <c r="TLN41" s="317"/>
      <c r="TLO41" s="317"/>
      <c r="TLP41" s="317"/>
      <c r="TLQ41" s="156" t="s">
        <v>18</v>
      </c>
      <c r="TLR41" s="157" t="s">
        <v>1</v>
      </c>
      <c r="TLS41" s="156" t="s">
        <v>29</v>
      </c>
      <c r="TLT41" s="318" t="s">
        <v>247</v>
      </c>
      <c r="TLU41" s="317"/>
      <c r="TLV41" s="317"/>
      <c r="TLW41" s="317"/>
      <c r="TLX41" s="317"/>
      <c r="TLY41" s="156" t="s">
        <v>18</v>
      </c>
      <c r="TLZ41" s="157" t="s">
        <v>1</v>
      </c>
      <c r="TMA41" s="156" t="s">
        <v>29</v>
      </c>
      <c r="TMB41" s="318" t="s">
        <v>247</v>
      </c>
      <c r="TMC41" s="317"/>
      <c r="TMD41" s="317"/>
      <c r="TME41" s="317"/>
      <c r="TMF41" s="317"/>
      <c r="TMG41" s="156" t="s">
        <v>18</v>
      </c>
      <c r="TMH41" s="157" t="s">
        <v>1</v>
      </c>
      <c r="TMI41" s="156" t="s">
        <v>29</v>
      </c>
      <c r="TMJ41" s="318" t="s">
        <v>247</v>
      </c>
      <c r="TMK41" s="317"/>
      <c r="TML41" s="317"/>
      <c r="TMM41" s="317"/>
      <c r="TMN41" s="317"/>
      <c r="TMO41" s="156" t="s">
        <v>18</v>
      </c>
      <c r="TMP41" s="157" t="s">
        <v>1</v>
      </c>
      <c r="TMQ41" s="156" t="s">
        <v>29</v>
      </c>
      <c r="TMR41" s="318" t="s">
        <v>247</v>
      </c>
      <c r="TMS41" s="317"/>
      <c r="TMT41" s="317"/>
      <c r="TMU41" s="317"/>
      <c r="TMV41" s="317"/>
      <c r="TMW41" s="156" t="s">
        <v>18</v>
      </c>
      <c r="TMX41" s="157" t="s">
        <v>1</v>
      </c>
      <c r="TMY41" s="156" t="s">
        <v>29</v>
      </c>
      <c r="TMZ41" s="318" t="s">
        <v>247</v>
      </c>
      <c r="TNA41" s="317"/>
      <c r="TNB41" s="317"/>
      <c r="TNC41" s="317"/>
      <c r="TND41" s="317"/>
      <c r="TNE41" s="156" t="s">
        <v>18</v>
      </c>
      <c r="TNF41" s="157" t="s">
        <v>1</v>
      </c>
      <c r="TNG41" s="156" t="s">
        <v>29</v>
      </c>
      <c r="TNH41" s="318" t="s">
        <v>247</v>
      </c>
      <c r="TNI41" s="317"/>
      <c r="TNJ41" s="317"/>
      <c r="TNK41" s="317"/>
      <c r="TNL41" s="317"/>
      <c r="TNM41" s="156" t="s">
        <v>18</v>
      </c>
      <c r="TNN41" s="157" t="s">
        <v>1</v>
      </c>
      <c r="TNO41" s="156" t="s">
        <v>29</v>
      </c>
      <c r="TNP41" s="318" t="s">
        <v>247</v>
      </c>
      <c r="TNQ41" s="317"/>
      <c r="TNR41" s="317"/>
      <c r="TNS41" s="317"/>
      <c r="TNT41" s="317"/>
      <c r="TNU41" s="156" t="s">
        <v>18</v>
      </c>
      <c r="TNV41" s="157" t="s">
        <v>1</v>
      </c>
      <c r="TNW41" s="156" t="s">
        <v>29</v>
      </c>
      <c r="TNX41" s="318" t="s">
        <v>247</v>
      </c>
      <c r="TNY41" s="317"/>
      <c r="TNZ41" s="317"/>
      <c r="TOA41" s="317"/>
      <c r="TOB41" s="317"/>
      <c r="TOC41" s="156" t="s">
        <v>18</v>
      </c>
      <c r="TOD41" s="157" t="s">
        <v>1</v>
      </c>
      <c r="TOE41" s="156" t="s">
        <v>29</v>
      </c>
      <c r="TOF41" s="318" t="s">
        <v>247</v>
      </c>
      <c r="TOG41" s="317"/>
      <c r="TOH41" s="317"/>
      <c r="TOI41" s="317"/>
      <c r="TOJ41" s="317"/>
      <c r="TOK41" s="156" t="s">
        <v>18</v>
      </c>
      <c r="TOL41" s="157" t="s">
        <v>1</v>
      </c>
      <c r="TOM41" s="156" t="s">
        <v>29</v>
      </c>
      <c r="TON41" s="318" t="s">
        <v>247</v>
      </c>
      <c r="TOO41" s="317"/>
      <c r="TOP41" s="317"/>
      <c r="TOQ41" s="317"/>
      <c r="TOR41" s="317"/>
      <c r="TOS41" s="156" t="s">
        <v>18</v>
      </c>
      <c r="TOT41" s="157" t="s">
        <v>1</v>
      </c>
      <c r="TOU41" s="156" t="s">
        <v>29</v>
      </c>
      <c r="TOV41" s="318" t="s">
        <v>247</v>
      </c>
      <c r="TOW41" s="317"/>
      <c r="TOX41" s="317"/>
      <c r="TOY41" s="317"/>
      <c r="TOZ41" s="317"/>
      <c r="TPA41" s="156" t="s">
        <v>18</v>
      </c>
      <c r="TPB41" s="157" t="s">
        <v>1</v>
      </c>
      <c r="TPC41" s="156" t="s">
        <v>29</v>
      </c>
      <c r="TPD41" s="318" t="s">
        <v>247</v>
      </c>
      <c r="TPE41" s="317"/>
      <c r="TPF41" s="317"/>
      <c r="TPG41" s="317"/>
      <c r="TPH41" s="317"/>
      <c r="TPI41" s="156" t="s">
        <v>18</v>
      </c>
      <c r="TPJ41" s="157" t="s">
        <v>1</v>
      </c>
      <c r="TPK41" s="156" t="s">
        <v>29</v>
      </c>
      <c r="TPL41" s="318" t="s">
        <v>247</v>
      </c>
      <c r="TPM41" s="317"/>
      <c r="TPN41" s="317"/>
      <c r="TPO41" s="317"/>
      <c r="TPP41" s="317"/>
      <c r="TPQ41" s="156" t="s">
        <v>18</v>
      </c>
      <c r="TPR41" s="157" t="s">
        <v>1</v>
      </c>
      <c r="TPS41" s="156" t="s">
        <v>29</v>
      </c>
      <c r="TPT41" s="318" t="s">
        <v>247</v>
      </c>
      <c r="TPU41" s="317"/>
      <c r="TPV41" s="317"/>
      <c r="TPW41" s="317"/>
      <c r="TPX41" s="317"/>
      <c r="TPY41" s="156" t="s">
        <v>18</v>
      </c>
      <c r="TPZ41" s="157" t="s">
        <v>1</v>
      </c>
      <c r="TQA41" s="156" t="s">
        <v>29</v>
      </c>
      <c r="TQB41" s="318" t="s">
        <v>247</v>
      </c>
      <c r="TQC41" s="317"/>
      <c r="TQD41" s="317"/>
      <c r="TQE41" s="317"/>
      <c r="TQF41" s="317"/>
      <c r="TQG41" s="156" t="s">
        <v>18</v>
      </c>
      <c r="TQH41" s="157" t="s">
        <v>1</v>
      </c>
      <c r="TQI41" s="156" t="s">
        <v>29</v>
      </c>
      <c r="TQJ41" s="318" t="s">
        <v>247</v>
      </c>
      <c r="TQK41" s="317"/>
      <c r="TQL41" s="317"/>
      <c r="TQM41" s="317"/>
      <c r="TQN41" s="317"/>
      <c r="TQO41" s="156" t="s">
        <v>18</v>
      </c>
      <c r="TQP41" s="157" t="s">
        <v>1</v>
      </c>
      <c r="TQQ41" s="156" t="s">
        <v>29</v>
      </c>
      <c r="TQR41" s="318" t="s">
        <v>247</v>
      </c>
      <c r="TQS41" s="317"/>
      <c r="TQT41" s="317"/>
      <c r="TQU41" s="317"/>
      <c r="TQV41" s="317"/>
      <c r="TQW41" s="156" t="s">
        <v>18</v>
      </c>
      <c r="TQX41" s="157" t="s">
        <v>1</v>
      </c>
      <c r="TQY41" s="156" t="s">
        <v>29</v>
      </c>
      <c r="TQZ41" s="318" t="s">
        <v>247</v>
      </c>
      <c r="TRA41" s="317"/>
      <c r="TRB41" s="317"/>
      <c r="TRC41" s="317"/>
      <c r="TRD41" s="317"/>
      <c r="TRE41" s="156" t="s">
        <v>18</v>
      </c>
      <c r="TRF41" s="157" t="s">
        <v>1</v>
      </c>
      <c r="TRG41" s="156" t="s">
        <v>29</v>
      </c>
      <c r="TRH41" s="318" t="s">
        <v>247</v>
      </c>
      <c r="TRI41" s="317"/>
      <c r="TRJ41" s="317"/>
      <c r="TRK41" s="317"/>
      <c r="TRL41" s="317"/>
      <c r="TRM41" s="156" t="s">
        <v>18</v>
      </c>
      <c r="TRN41" s="157" t="s">
        <v>1</v>
      </c>
      <c r="TRO41" s="156" t="s">
        <v>29</v>
      </c>
      <c r="TRP41" s="318" t="s">
        <v>247</v>
      </c>
      <c r="TRQ41" s="317"/>
      <c r="TRR41" s="317"/>
      <c r="TRS41" s="317"/>
      <c r="TRT41" s="317"/>
      <c r="TRU41" s="156" t="s">
        <v>18</v>
      </c>
      <c r="TRV41" s="157" t="s">
        <v>1</v>
      </c>
      <c r="TRW41" s="156" t="s">
        <v>29</v>
      </c>
      <c r="TRX41" s="318" t="s">
        <v>247</v>
      </c>
      <c r="TRY41" s="317"/>
      <c r="TRZ41" s="317"/>
      <c r="TSA41" s="317"/>
      <c r="TSB41" s="317"/>
      <c r="TSC41" s="156" t="s">
        <v>18</v>
      </c>
      <c r="TSD41" s="157" t="s">
        <v>1</v>
      </c>
      <c r="TSE41" s="156" t="s">
        <v>29</v>
      </c>
      <c r="TSF41" s="318" t="s">
        <v>247</v>
      </c>
      <c r="TSG41" s="317"/>
      <c r="TSH41" s="317"/>
      <c r="TSI41" s="317"/>
      <c r="TSJ41" s="317"/>
      <c r="TSK41" s="156" t="s">
        <v>18</v>
      </c>
      <c r="TSL41" s="157" t="s">
        <v>1</v>
      </c>
      <c r="TSM41" s="156" t="s">
        <v>29</v>
      </c>
      <c r="TSN41" s="318" t="s">
        <v>247</v>
      </c>
      <c r="TSO41" s="317"/>
      <c r="TSP41" s="317"/>
      <c r="TSQ41" s="317"/>
      <c r="TSR41" s="317"/>
      <c r="TSS41" s="156" t="s">
        <v>18</v>
      </c>
      <c r="TST41" s="157" t="s">
        <v>1</v>
      </c>
      <c r="TSU41" s="156" t="s">
        <v>29</v>
      </c>
      <c r="TSV41" s="318" t="s">
        <v>247</v>
      </c>
      <c r="TSW41" s="317"/>
      <c r="TSX41" s="317"/>
      <c r="TSY41" s="317"/>
      <c r="TSZ41" s="317"/>
      <c r="TTA41" s="156" t="s">
        <v>18</v>
      </c>
      <c r="TTB41" s="157" t="s">
        <v>1</v>
      </c>
      <c r="TTC41" s="156" t="s">
        <v>29</v>
      </c>
      <c r="TTD41" s="318" t="s">
        <v>247</v>
      </c>
      <c r="TTE41" s="317"/>
      <c r="TTF41" s="317"/>
      <c r="TTG41" s="317"/>
      <c r="TTH41" s="317"/>
      <c r="TTI41" s="156" t="s">
        <v>18</v>
      </c>
      <c r="TTJ41" s="157" t="s">
        <v>1</v>
      </c>
      <c r="TTK41" s="156" t="s">
        <v>29</v>
      </c>
      <c r="TTL41" s="318" t="s">
        <v>247</v>
      </c>
      <c r="TTM41" s="317"/>
      <c r="TTN41" s="317"/>
      <c r="TTO41" s="317"/>
      <c r="TTP41" s="317"/>
      <c r="TTQ41" s="156" t="s">
        <v>18</v>
      </c>
      <c r="TTR41" s="157" t="s">
        <v>1</v>
      </c>
      <c r="TTS41" s="156" t="s">
        <v>29</v>
      </c>
      <c r="TTT41" s="318" t="s">
        <v>247</v>
      </c>
      <c r="TTU41" s="317"/>
      <c r="TTV41" s="317"/>
      <c r="TTW41" s="317"/>
      <c r="TTX41" s="317"/>
      <c r="TTY41" s="156" t="s">
        <v>18</v>
      </c>
      <c r="TTZ41" s="157" t="s">
        <v>1</v>
      </c>
      <c r="TUA41" s="156" t="s">
        <v>29</v>
      </c>
      <c r="TUB41" s="318" t="s">
        <v>247</v>
      </c>
      <c r="TUC41" s="317"/>
      <c r="TUD41" s="317"/>
      <c r="TUE41" s="317"/>
      <c r="TUF41" s="317"/>
      <c r="TUG41" s="156" t="s">
        <v>18</v>
      </c>
      <c r="TUH41" s="157" t="s">
        <v>1</v>
      </c>
      <c r="TUI41" s="156" t="s">
        <v>29</v>
      </c>
      <c r="TUJ41" s="318" t="s">
        <v>247</v>
      </c>
      <c r="TUK41" s="317"/>
      <c r="TUL41" s="317"/>
      <c r="TUM41" s="317"/>
      <c r="TUN41" s="317"/>
      <c r="TUO41" s="156" t="s">
        <v>18</v>
      </c>
      <c r="TUP41" s="157" t="s">
        <v>1</v>
      </c>
      <c r="TUQ41" s="156" t="s">
        <v>29</v>
      </c>
      <c r="TUR41" s="318" t="s">
        <v>247</v>
      </c>
      <c r="TUS41" s="317"/>
      <c r="TUT41" s="317"/>
      <c r="TUU41" s="317"/>
      <c r="TUV41" s="317"/>
      <c r="TUW41" s="156" t="s">
        <v>18</v>
      </c>
      <c r="TUX41" s="157" t="s">
        <v>1</v>
      </c>
      <c r="TUY41" s="156" t="s">
        <v>29</v>
      </c>
      <c r="TUZ41" s="318" t="s">
        <v>247</v>
      </c>
      <c r="TVA41" s="317"/>
      <c r="TVB41" s="317"/>
      <c r="TVC41" s="317"/>
      <c r="TVD41" s="317"/>
      <c r="TVE41" s="156" t="s">
        <v>18</v>
      </c>
      <c r="TVF41" s="157" t="s">
        <v>1</v>
      </c>
      <c r="TVG41" s="156" t="s">
        <v>29</v>
      </c>
      <c r="TVH41" s="318" t="s">
        <v>247</v>
      </c>
      <c r="TVI41" s="317"/>
      <c r="TVJ41" s="317"/>
      <c r="TVK41" s="317"/>
      <c r="TVL41" s="317"/>
      <c r="TVM41" s="156" t="s">
        <v>18</v>
      </c>
      <c r="TVN41" s="157" t="s">
        <v>1</v>
      </c>
      <c r="TVO41" s="156" t="s">
        <v>29</v>
      </c>
      <c r="TVP41" s="318" t="s">
        <v>247</v>
      </c>
      <c r="TVQ41" s="317"/>
      <c r="TVR41" s="317"/>
      <c r="TVS41" s="317"/>
      <c r="TVT41" s="317"/>
      <c r="TVU41" s="156" t="s">
        <v>18</v>
      </c>
      <c r="TVV41" s="157" t="s">
        <v>1</v>
      </c>
      <c r="TVW41" s="156" t="s">
        <v>29</v>
      </c>
      <c r="TVX41" s="318" t="s">
        <v>247</v>
      </c>
      <c r="TVY41" s="317"/>
      <c r="TVZ41" s="317"/>
      <c r="TWA41" s="317"/>
      <c r="TWB41" s="317"/>
      <c r="TWC41" s="156" t="s">
        <v>18</v>
      </c>
      <c r="TWD41" s="157" t="s">
        <v>1</v>
      </c>
      <c r="TWE41" s="156" t="s">
        <v>29</v>
      </c>
      <c r="TWF41" s="318" t="s">
        <v>247</v>
      </c>
      <c r="TWG41" s="317"/>
      <c r="TWH41" s="317"/>
      <c r="TWI41" s="317"/>
      <c r="TWJ41" s="317"/>
      <c r="TWK41" s="156" t="s">
        <v>18</v>
      </c>
      <c r="TWL41" s="157" t="s">
        <v>1</v>
      </c>
      <c r="TWM41" s="156" t="s">
        <v>29</v>
      </c>
      <c r="TWN41" s="318" t="s">
        <v>247</v>
      </c>
      <c r="TWO41" s="317"/>
      <c r="TWP41" s="317"/>
      <c r="TWQ41" s="317"/>
      <c r="TWR41" s="317"/>
      <c r="TWS41" s="156" t="s">
        <v>18</v>
      </c>
      <c r="TWT41" s="157" t="s">
        <v>1</v>
      </c>
      <c r="TWU41" s="156" t="s">
        <v>29</v>
      </c>
      <c r="TWV41" s="318" t="s">
        <v>247</v>
      </c>
      <c r="TWW41" s="317"/>
      <c r="TWX41" s="317"/>
      <c r="TWY41" s="317"/>
      <c r="TWZ41" s="317"/>
      <c r="TXA41" s="156" t="s">
        <v>18</v>
      </c>
      <c r="TXB41" s="157" t="s">
        <v>1</v>
      </c>
      <c r="TXC41" s="156" t="s">
        <v>29</v>
      </c>
      <c r="TXD41" s="318" t="s">
        <v>247</v>
      </c>
      <c r="TXE41" s="317"/>
      <c r="TXF41" s="317"/>
      <c r="TXG41" s="317"/>
      <c r="TXH41" s="317"/>
      <c r="TXI41" s="156" t="s">
        <v>18</v>
      </c>
      <c r="TXJ41" s="157" t="s">
        <v>1</v>
      </c>
      <c r="TXK41" s="156" t="s">
        <v>29</v>
      </c>
      <c r="TXL41" s="318" t="s">
        <v>247</v>
      </c>
      <c r="TXM41" s="317"/>
      <c r="TXN41" s="317"/>
      <c r="TXO41" s="317"/>
      <c r="TXP41" s="317"/>
      <c r="TXQ41" s="156" t="s">
        <v>18</v>
      </c>
      <c r="TXR41" s="157" t="s">
        <v>1</v>
      </c>
      <c r="TXS41" s="156" t="s">
        <v>29</v>
      </c>
      <c r="TXT41" s="318" t="s">
        <v>247</v>
      </c>
      <c r="TXU41" s="317"/>
      <c r="TXV41" s="317"/>
      <c r="TXW41" s="317"/>
      <c r="TXX41" s="317"/>
      <c r="TXY41" s="156" t="s">
        <v>18</v>
      </c>
      <c r="TXZ41" s="157" t="s">
        <v>1</v>
      </c>
      <c r="TYA41" s="156" t="s">
        <v>29</v>
      </c>
      <c r="TYB41" s="318" t="s">
        <v>247</v>
      </c>
      <c r="TYC41" s="317"/>
      <c r="TYD41" s="317"/>
      <c r="TYE41" s="317"/>
      <c r="TYF41" s="317"/>
      <c r="TYG41" s="156" t="s">
        <v>18</v>
      </c>
      <c r="TYH41" s="157" t="s">
        <v>1</v>
      </c>
      <c r="TYI41" s="156" t="s">
        <v>29</v>
      </c>
      <c r="TYJ41" s="318" t="s">
        <v>247</v>
      </c>
      <c r="TYK41" s="317"/>
      <c r="TYL41" s="317"/>
      <c r="TYM41" s="317"/>
      <c r="TYN41" s="317"/>
      <c r="TYO41" s="156" t="s">
        <v>18</v>
      </c>
      <c r="TYP41" s="157" t="s">
        <v>1</v>
      </c>
      <c r="TYQ41" s="156" t="s">
        <v>29</v>
      </c>
      <c r="TYR41" s="318" t="s">
        <v>247</v>
      </c>
      <c r="TYS41" s="317"/>
      <c r="TYT41" s="317"/>
      <c r="TYU41" s="317"/>
      <c r="TYV41" s="317"/>
      <c r="TYW41" s="156" t="s">
        <v>18</v>
      </c>
      <c r="TYX41" s="157" t="s">
        <v>1</v>
      </c>
      <c r="TYY41" s="156" t="s">
        <v>29</v>
      </c>
      <c r="TYZ41" s="318" t="s">
        <v>247</v>
      </c>
      <c r="TZA41" s="317"/>
      <c r="TZB41" s="317"/>
      <c r="TZC41" s="317"/>
      <c r="TZD41" s="317"/>
      <c r="TZE41" s="156" t="s">
        <v>18</v>
      </c>
      <c r="TZF41" s="157" t="s">
        <v>1</v>
      </c>
      <c r="TZG41" s="156" t="s">
        <v>29</v>
      </c>
      <c r="TZH41" s="318" t="s">
        <v>247</v>
      </c>
      <c r="TZI41" s="317"/>
      <c r="TZJ41" s="317"/>
      <c r="TZK41" s="317"/>
      <c r="TZL41" s="317"/>
      <c r="TZM41" s="156" t="s">
        <v>18</v>
      </c>
      <c r="TZN41" s="157" t="s">
        <v>1</v>
      </c>
      <c r="TZO41" s="156" t="s">
        <v>29</v>
      </c>
      <c r="TZP41" s="318" t="s">
        <v>247</v>
      </c>
      <c r="TZQ41" s="317"/>
      <c r="TZR41" s="317"/>
      <c r="TZS41" s="317"/>
      <c r="TZT41" s="317"/>
      <c r="TZU41" s="156" t="s">
        <v>18</v>
      </c>
      <c r="TZV41" s="157" t="s">
        <v>1</v>
      </c>
      <c r="TZW41" s="156" t="s">
        <v>29</v>
      </c>
      <c r="TZX41" s="318" t="s">
        <v>247</v>
      </c>
      <c r="TZY41" s="317"/>
      <c r="TZZ41" s="317"/>
      <c r="UAA41" s="317"/>
      <c r="UAB41" s="317"/>
      <c r="UAC41" s="156" t="s">
        <v>18</v>
      </c>
      <c r="UAD41" s="157" t="s">
        <v>1</v>
      </c>
      <c r="UAE41" s="156" t="s">
        <v>29</v>
      </c>
      <c r="UAF41" s="318" t="s">
        <v>247</v>
      </c>
      <c r="UAG41" s="317"/>
      <c r="UAH41" s="317"/>
      <c r="UAI41" s="317"/>
      <c r="UAJ41" s="317"/>
      <c r="UAK41" s="156" t="s">
        <v>18</v>
      </c>
      <c r="UAL41" s="157" t="s">
        <v>1</v>
      </c>
      <c r="UAM41" s="156" t="s">
        <v>29</v>
      </c>
      <c r="UAN41" s="318" t="s">
        <v>247</v>
      </c>
      <c r="UAO41" s="317"/>
      <c r="UAP41" s="317"/>
      <c r="UAQ41" s="317"/>
      <c r="UAR41" s="317"/>
      <c r="UAS41" s="156" t="s">
        <v>18</v>
      </c>
      <c r="UAT41" s="157" t="s">
        <v>1</v>
      </c>
      <c r="UAU41" s="156" t="s">
        <v>29</v>
      </c>
      <c r="UAV41" s="318" t="s">
        <v>247</v>
      </c>
      <c r="UAW41" s="317"/>
      <c r="UAX41" s="317"/>
      <c r="UAY41" s="317"/>
      <c r="UAZ41" s="317"/>
      <c r="UBA41" s="156" t="s">
        <v>18</v>
      </c>
      <c r="UBB41" s="157" t="s">
        <v>1</v>
      </c>
      <c r="UBC41" s="156" t="s">
        <v>29</v>
      </c>
      <c r="UBD41" s="318" t="s">
        <v>247</v>
      </c>
      <c r="UBE41" s="317"/>
      <c r="UBF41" s="317"/>
      <c r="UBG41" s="317"/>
      <c r="UBH41" s="317"/>
      <c r="UBI41" s="156" t="s">
        <v>18</v>
      </c>
      <c r="UBJ41" s="157" t="s">
        <v>1</v>
      </c>
      <c r="UBK41" s="156" t="s">
        <v>29</v>
      </c>
      <c r="UBL41" s="318" t="s">
        <v>247</v>
      </c>
      <c r="UBM41" s="317"/>
      <c r="UBN41" s="317"/>
      <c r="UBO41" s="317"/>
      <c r="UBP41" s="317"/>
      <c r="UBQ41" s="156" t="s">
        <v>18</v>
      </c>
      <c r="UBR41" s="157" t="s">
        <v>1</v>
      </c>
      <c r="UBS41" s="156" t="s">
        <v>29</v>
      </c>
      <c r="UBT41" s="318" t="s">
        <v>247</v>
      </c>
      <c r="UBU41" s="317"/>
      <c r="UBV41" s="317"/>
      <c r="UBW41" s="317"/>
      <c r="UBX41" s="317"/>
      <c r="UBY41" s="156" t="s">
        <v>18</v>
      </c>
      <c r="UBZ41" s="157" t="s">
        <v>1</v>
      </c>
      <c r="UCA41" s="156" t="s">
        <v>29</v>
      </c>
      <c r="UCB41" s="318" t="s">
        <v>247</v>
      </c>
      <c r="UCC41" s="317"/>
      <c r="UCD41" s="317"/>
      <c r="UCE41" s="317"/>
      <c r="UCF41" s="317"/>
      <c r="UCG41" s="156" t="s">
        <v>18</v>
      </c>
      <c r="UCH41" s="157" t="s">
        <v>1</v>
      </c>
      <c r="UCI41" s="156" t="s">
        <v>29</v>
      </c>
      <c r="UCJ41" s="318" t="s">
        <v>247</v>
      </c>
      <c r="UCK41" s="317"/>
      <c r="UCL41" s="317"/>
      <c r="UCM41" s="317"/>
      <c r="UCN41" s="317"/>
      <c r="UCO41" s="156" t="s">
        <v>18</v>
      </c>
      <c r="UCP41" s="157" t="s">
        <v>1</v>
      </c>
      <c r="UCQ41" s="156" t="s">
        <v>29</v>
      </c>
      <c r="UCR41" s="318" t="s">
        <v>247</v>
      </c>
      <c r="UCS41" s="317"/>
      <c r="UCT41" s="317"/>
      <c r="UCU41" s="317"/>
      <c r="UCV41" s="317"/>
      <c r="UCW41" s="156" t="s">
        <v>18</v>
      </c>
      <c r="UCX41" s="157" t="s">
        <v>1</v>
      </c>
      <c r="UCY41" s="156" t="s">
        <v>29</v>
      </c>
      <c r="UCZ41" s="318" t="s">
        <v>247</v>
      </c>
      <c r="UDA41" s="317"/>
      <c r="UDB41" s="317"/>
      <c r="UDC41" s="317"/>
      <c r="UDD41" s="317"/>
      <c r="UDE41" s="156" t="s">
        <v>18</v>
      </c>
      <c r="UDF41" s="157" t="s">
        <v>1</v>
      </c>
      <c r="UDG41" s="156" t="s">
        <v>29</v>
      </c>
      <c r="UDH41" s="318" t="s">
        <v>247</v>
      </c>
      <c r="UDI41" s="317"/>
      <c r="UDJ41" s="317"/>
      <c r="UDK41" s="317"/>
      <c r="UDL41" s="317"/>
      <c r="UDM41" s="156" t="s">
        <v>18</v>
      </c>
      <c r="UDN41" s="157" t="s">
        <v>1</v>
      </c>
      <c r="UDO41" s="156" t="s">
        <v>29</v>
      </c>
      <c r="UDP41" s="318" t="s">
        <v>247</v>
      </c>
      <c r="UDQ41" s="317"/>
      <c r="UDR41" s="317"/>
      <c r="UDS41" s="317"/>
      <c r="UDT41" s="317"/>
      <c r="UDU41" s="156" t="s">
        <v>18</v>
      </c>
      <c r="UDV41" s="157" t="s">
        <v>1</v>
      </c>
      <c r="UDW41" s="156" t="s">
        <v>29</v>
      </c>
      <c r="UDX41" s="318" t="s">
        <v>247</v>
      </c>
      <c r="UDY41" s="317"/>
      <c r="UDZ41" s="317"/>
      <c r="UEA41" s="317"/>
      <c r="UEB41" s="317"/>
      <c r="UEC41" s="156" t="s">
        <v>18</v>
      </c>
      <c r="UED41" s="157" t="s">
        <v>1</v>
      </c>
      <c r="UEE41" s="156" t="s">
        <v>29</v>
      </c>
      <c r="UEF41" s="318" t="s">
        <v>247</v>
      </c>
      <c r="UEG41" s="317"/>
      <c r="UEH41" s="317"/>
      <c r="UEI41" s="317"/>
      <c r="UEJ41" s="317"/>
      <c r="UEK41" s="156" t="s">
        <v>18</v>
      </c>
      <c r="UEL41" s="157" t="s">
        <v>1</v>
      </c>
      <c r="UEM41" s="156" t="s">
        <v>29</v>
      </c>
      <c r="UEN41" s="318" t="s">
        <v>247</v>
      </c>
      <c r="UEO41" s="317"/>
      <c r="UEP41" s="317"/>
      <c r="UEQ41" s="317"/>
      <c r="UER41" s="317"/>
      <c r="UES41" s="156" t="s">
        <v>18</v>
      </c>
      <c r="UET41" s="157" t="s">
        <v>1</v>
      </c>
      <c r="UEU41" s="156" t="s">
        <v>29</v>
      </c>
      <c r="UEV41" s="318" t="s">
        <v>247</v>
      </c>
      <c r="UEW41" s="317"/>
      <c r="UEX41" s="317"/>
      <c r="UEY41" s="317"/>
      <c r="UEZ41" s="317"/>
      <c r="UFA41" s="156" t="s">
        <v>18</v>
      </c>
      <c r="UFB41" s="157" t="s">
        <v>1</v>
      </c>
      <c r="UFC41" s="156" t="s">
        <v>29</v>
      </c>
      <c r="UFD41" s="318" t="s">
        <v>247</v>
      </c>
      <c r="UFE41" s="317"/>
      <c r="UFF41" s="317"/>
      <c r="UFG41" s="317"/>
      <c r="UFH41" s="317"/>
      <c r="UFI41" s="156" t="s">
        <v>18</v>
      </c>
      <c r="UFJ41" s="157" t="s">
        <v>1</v>
      </c>
      <c r="UFK41" s="156" t="s">
        <v>29</v>
      </c>
      <c r="UFL41" s="318" t="s">
        <v>247</v>
      </c>
      <c r="UFM41" s="317"/>
      <c r="UFN41" s="317"/>
      <c r="UFO41" s="317"/>
      <c r="UFP41" s="317"/>
      <c r="UFQ41" s="156" t="s">
        <v>18</v>
      </c>
      <c r="UFR41" s="157" t="s">
        <v>1</v>
      </c>
      <c r="UFS41" s="156" t="s">
        <v>29</v>
      </c>
      <c r="UFT41" s="318" t="s">
        <v>247</v>
      </c>
      <c r="UFU41" s="317"/>
      <c r="UFV41" s="317"/>
      <c r="UFW41" s="317"/>
      <c r="UFX41" s="317"/>
      <c r="UFY41" s="156" t="s">
        <v>18</v>
      </c>
      <c r="UFZ41" s="157" t="s">
        <v>1</v>
      </c>
      <c r="UGA41" s="156" t="s">
        <v>29</v>
      </c>
      <c r="UGB41" s="318" t="s">
        <v>247</v>
      </c>
      <c r="UGC41" s="317"/>
      <c r="UGD41" s="317"/>
      <c r="UGE41" s="317"/>
      <c r="UGF41" s="317"/>
      <c r="UGG41" s="156" t="s">
        <v>18</v>
      </c>
      <c r="UGH41" s="157" t="s">
        <v>1</v>
      </c>
      <c r="UGI41" s="156" t="s">
        <v>29</v>
      </c>
      <c r="UGJ41" s="318" t="s">
        <v>247</v>
      </c>
      <c r="UGK41" s="317"/>
      <c r="UGL41" s="317"/>
      <c r="UGM41" s="317"/>
      <c r="UGN41" s="317"/>
      <c r="UGO41" s="156" t="s">
        <v>18</v>
      </c>
      <c r="UGP41" s="157" t="s">
        <v>1</v>
      </c>
      <c r="UGQ41" s="156" t="s">
        <v>29</v>
      </c>
      <c r="UGR41" s="318" t="s">
        <v>247</v>
      </c>
      <c r="UGS41" s="317"/>
      <c r="UGT41" s="317"/>
      <c r="UGU41" s="317"/>
      <c r="UGV41" s="317"/>
      <c r="UGW41" s="156" t="s">
        <v>18</v>
      </c>
      <c r="UGX41" s="157" t="s">
        <v>1</v>
      </c>
      <c r="UGY41" s="156" t="s">
        <v>29</v>
      </c>
      <c r="UGZ41" s="318" t="s">
        <v>247</v>
      </c>
      <c r="UHA41" s="317"/>
      <c r="UHB41" s="317"/>
      <c r="UHC41" s="317"/>
      <c r="UHD41" s="317"/>
      <c r="UHE41" s="156" t="s">
        <v>18</v>
      </c>
      <c r="UHF41" s="157" t="s">
        <v>1</v>
      </c>
      <c r="UHG41" s="156" t="s">
        <v>29</v>
      </c>
      <c r="UHH41" s="318" t="s">
        <v>247</v>
      </c>
      <c r="UHI41" s="317"/>
      <c r="UHJ41" s="317"/>
      <c r="UHK41" s="317"/>
      <c r="UHL41" s="317"/>
      <c r="UHM41" s="156" t="s">
        <v>18</v>
      </c>
      <c r="UHN41" s="157" t="s">
        <v>1</v>
      </c>
      <c r="UHO41" s="156" t="s">
        <v>29</v>
      </c>
      <c r="UHP41" s="318" t="s">
        <v>247</v>
      </c>
      <c r="UHQ41" s="317"/>
      <c r="UHR41" s="317"/>
      <c r="UHS41" s="317"/>
      <c r="UHT41" s="317"/>
      <c r="UHU41" s="156" t="s">
        <v>18</v>
      </c>
      <c r="UHV41" s="157" t="s">
        <v>1</v>
      </c>
      <c r="UHW41" s="156" t="s">
        <v>29</v>
      </c>
      <c r="UHX41" s="318" t="s">
        <v>247</v>
      </c>
      <c r="UHY41" s="317"/>
      <c r="UHZ41" s="317"/>
      <c r="UIA41" s="317"/>
      <c r="UIB41" s="317"/>
      <c r="UIC41" s="156" t="s">
        <v>18</v>
      </c>
      <c r="UID41" s="157" t="s">
        <v>1</v>
      </c>
      <c r="UIE41" s="156" t="s">
        <v>29</v>
      </c>
      <c r="UIF41" s="318" t="s">
        <v>247</v>
      </c>
      <c r="UIG41" s="317"/>
      <c r="UIH41" s="317"/>
      <c r="UII41" s="317"/>
      <c r="UIJ41" s="317"/>
      <c r="UIK41" s="156" t="s">
        <v>18</v>
      </c>
      <c r="UIL41" s="157" t="s">
        <v>1</v>
      </c>
      <c r="UIM41" s="156" t="s">
        <v>29</v>
      </c>
      <c r="UIN41" s="318" t="s">
        <v>247</v>
      </c>
      <c r="UIO41" s="317"/>
      <c r="UIP41" s="317"/>
      <c r="UIQ41" s="317"/>
      <c r="UIR41" s="317"/>
      <c r="UIS41" s="156" t="s">
        <v>18</v>
      </c>
      <c r="UIT41" s="157" t="s">
        <v>1</v>
      </c>
      <c r="UIU41" s="156" t="s">
        <v>29</v>
      </c>
      <c r="UIV41" s="318" t="s">
        <v>247</v>
      </c>
      <c r="UIW41" s="317"/>
      <c r="UIX41" s="317"/>
      <c r="UIY41" s="317"/>
      <c r="UIZ41" s="317"/>
      <c r="UJA41" s="156" t="s">
        <v>18</v>
      </c>
      <c r="UJB41" s="157" t="s">
        <v>1</v>
      </c>
      <c r="UJC41" s="156" t="s">
        <v>29</v>
      </c>
      <c r="UJD41" s="318" t="s">
        <v>247</v>
      </c>
      <c r="UJE41" s="317"/>
      <c r="UJF41" s="317"/>
      <c r="UJG41" s="317"/>
      <c r="UJH41" s="317"/>
      <c r="UJI41" s="156" t="s">
        <v>18</v>
      </c>
      <c r="UJJ41" s="157" t="s">
        <v>1</v>
      </c>
      <c r="UJK41" s="156" t="s">
        <v>29</v>
      </c>
      <c r="UJL41" s="318" t="s">
        <v>247</v>
      </c>
      <c r="UJM41" s="317"/>
      <c r="UJN41" s="317"/>
      <c r="UJO41" s="317"/>
      <c r="UJP41" s="317"/>
      <c r="UJQ41" s="156" t="s">
        <v>18</v>
      </c>
      <c r="UJR41" s="157" t="s">
        <v>1</v>
      </c>
      <c r="UJS41" s="156" t="s">
        <v>29</v>
      </c>
      <c r="UJT41" s="318" t="s">
        <v>247</v>
      </c>
      <c r="UJU41" s="317"/>
      <c r="UJV41" s="317"/>
      <c r="UJW41" s="317"/>
      <c r="UJX41" s="317"/>
      <c r="UJY41" s="156" t="s">
        <v>18</v>
      </c>
      <c r="UJZ41" s="157" t="s">
        <v>1</v>
      </c>
      <c r="UKA41" s="156" t="s">
        <v>29</v>
      </c>
      <c r="UKB41" s="318" t="s">
        <v>247</v>
      </c>
      <c r="UKC41" s="317"/>
      <c r="UKD41" s="317"/>
      <c r="UKE41" s="317"/>
      <c r="UKF41" s="317"/>
      <c r="UKG41" s="156" t="s">
        <v>18</v>
      </c>
      <c r="UKH41" s="157" t="s">
        <v>1</v>
      </c>
      <c r="UKI41" s="156" t="s">
        <v>29</v>
      </c>
      <c r="UKJ41" s="318" t="s">
        <v>247</v>
      </c>
      <c r="UKK41" s="317"/>
      <c r="UKL41" s="317"/>
      <c r="UKM41" s="317"/>
      <c r="UKN41" s="317"/>
      <c r="UKO41" s="156" t="s">
        <v>18</v>
      </c>
      <c r="UKP41" s="157" t="s">
        <v>1</v>
      </c>
      <c r="UKQ41" s="156" t="s">
        <v>29</v>
      </c>
      <c r="UKR41" s="318" t="s">
        <v>247</v>
      </c>
      <c r="UKS41" s="317"/>
      <c r="UKT41" s="317"/>
      <c r="UKU41" s="317"/>
      <c r="UKV41" s="317"/>
      <c r="UKW41" s="156" t="s">
        <v>18</v>
      </c>
      <c r="UKX41" s="157" t="s">
        <v>1</v>
      </c>
      <c r="UKY41" s="156" t="s">
        <v>29</v>
      </c>
      <c r="UKZ41" s="318" t="s">
        <v>247</v>
      </c>
      <c r="ULA41" s="317"/>
      <c r="ULB41" s="317"/>
      <c r="ULC41" s="317"/>
      <c r="ULD41" s="317"/>
      <c r="ULE41" s="156" t="s">
        <v>18</v>
      </c>
      <c r="ULF41" s="157" t="s">
        <v>1</v>
      </c>
      <c r="ULG41" s="156" t="s">
        <v>29</v>
      </c>
      <c r="ULH41" s="318" t="s">
        <v>247</v>
      </c>
      <c r="ULI41" s="317"/>
      <c r="ULJ41" s="317"/>
      <c r="ULK41" s="317"/>
      <c r="ULL41" s="317"/>
      <c r="ULM41" s="156" t="s">
        <v>18</v>
      </c>
      <c r="ULN41" s="157" t="s">
        <v>1</v>
      </c>
      <c r="ULO41" s="156" t="s">
        <v>29</v>
      </c>
      <c r="ULP41" s="318" t="s">
        <v>247</v>
      </c>
      <c r="ULQ41" s="317"/>
      <c r="ULR41" s="317"/>
      <c r="ULS41" s="317"/>
      <c r="ULT41" s="317"/>
      <c r="ULU41" s="156" t="s">
        <v>18</v>
      </c>
      <c r="ULV41" s="157" t="s">
        <v>1</v>
      </c>
      <c r="ULW41" s="156" t="s">
        <v>29</v>
      </c>
      <c r="ULX41" s="318" t="s">
        <v>247</v>
      </c>
      <c r="ULY41" s="317"/>
      <c r="ULZ41" s="317"/>
      <c r="UMA41" s="317"/>
      <c r="UMB41" s="317"/>
      <c r="UMC41" s="156" t="s">
        <v>18</v>
      </c>
      <c r="UMD41" s="157" t="s">
        <v>1</v>
      </c>
      <c r="UME41" s="156" t="s">
        <v>29</v>
      </c>
      <c r="UMF41" s="318" t="s">
        <v>247</v>
      </c>
      <c r="UMG41" s="317"/>
      <c r="UMH41" s="317"/>
      <c r="UMI41" s="317"/>
      <c r="UMJ41" s="317"/>
      <c r="UMK41" s="156" t="s">
        <v>18</v>
      </c>
      <c r="UML41" s="157" t="s">
        <v>1</v>
      </c>
      <c r="UMM41" s="156" t="s">
        <v>29</v>
      </c>
      <c r="UMN41" s="318" t="s">
        <v>247</v>
      </c>
      <c r="UMO41" s="317"/>
      <c r="UMP41" s="317"/>
      <c r="UMQ41" s="317"/>
      <c r="UMR41" s="317"/>
      <c r="UMS41" s="156" t="s">
        <v>18</v>
      </c>
      <c r="UMT41" s="157" t="s">
        <v>1</v>
      </c>
      <c r="UMU41" s="156" t="s">
        <v>29</v>
      </c>
      <c r="UMV41" s="318" t="s">
        <v>247</v>
      </c>
      <c r="UMW41" s="317"/>
      <c r="UMX41" s="317"/>
      <c r="UMY41" s="317"/>
      <c r="UMZ41" s="317"/>
      <c r="UNA41" s="156" t="s">
        <v>18</v>
      </c>
      <c r="UNB41" s="157" t="s">
        <v>1</v>
      </c>
      <c r="UNC41" s="156" t="s">
        <v>29</v>
      </c>
      <c r="UND41" s="318" t="s">
        <v>247</v>
      </c>
      <c r="UNE41" s="317"/>
      <c r="UNF41" s="317"/>
      <c r="UNG41" s="317"/>
      <c r="UNH41" s="317"/>
      <c r="UNI41" s="156" t="s">
        <v>18</v>
      </c>
      <c r="UNJ41" s="157" t="s">
        <v>1</v>
      </c>
      <c r="UNK41" s="156" t="s">
        <v>29</v>
      </c>
      <c r="UNL41" s="318" t="s">
        <v>247</v>
      </c>
      <c r="UNM41" s="317"/>
      <c r="UNN41" s="317"/>
      <c r="UNO41" s="317"/>
      <c r="UNP41" s="317"/>
      <c r="UNQ41" s="156" t="s">
        <v>18</v>
      </c>
      <c r="UNR41" s="157" t="s">
        <v>1</v>
      </c>
      <c r="UNS41" s="156" t="s">
        <v>29</v>
      </c>
      <c r="UNT41" s="318" t="s">
        <v>247</v>
      </c>
      <c r="UNU41" s="317"/>
      <c r="UNV41" s="317"/>
      <c r="UNW41" s="317"/>
      <c r="UNX41" s="317"/>
      <c r="UNY41" s="156" t="s">
        <v>18</v>
      </c>
      <c r="UNZ41" s="157" t="s">
        <v>1</v>
      </c>
      <c r="UOA41" s="156" t="s">
        <v>29</v>
      </c>
      <c r="UOB41" s="318" t="s">
        <v>247</v>
      </c>
      <c r="UOC41" s="317"/>
      <c r="UOD41" s="317"/>
      <c r="UOE41" s="317"/>
      <c r="UOF41" s="317"/>
      <c r="UOG41" s="156" t="s">
        <v>18</v>
      </c>
      <c r="UOH41" s="157" t="s">
        <v>1</v>
      </c>
      <c r="UOI41" s="156" t="s">
        <v>29</v>
      </c>
      <c r="UOJ41" s="318" t="s">
        <v>247</v>
      </c>
      <c r="UOK41" s="317"/>
      <c r="UOL41" s="317"/>
      <c r="UOM41" s="317"/>
      <c r="UON41" s="317"/>
      <c r="UOO41" s="156" t="s">
        <v>18</v>
      </c>
      <c r="UOP41" s="157" t="s">
        <v>1</v>
      </c>
      <c r="UOQ41" s="156" t="s">
        <v>29</v>
      </c>
      <c r="UOR41" s="318" t="s">
        <v>247</v>
      </c>
      <c r="UOS41" s="317"/>
      <c r="UOT41" s="317"/>
      <c r="UOU41" s="317"/>
      <c r="UOV41" s="317"/>
      <c r="UOW41" s="156" t="s">
        <v>18</v>
      </c>
      <c r="UOX41" s="157" t="s">
        <v>1</v>
      </c>
      <c r="UOY41" s="156" t="s">
        <v>29</v>
      </c>
      <c r="UOZ41" s="318" t="s">
        <v>247</v>
      </c>
      <c r="UPA41" s="317"/>
      <c r="UPB41" s="317"/>
      <c r="UPC41" s="317"/>
      <c r="UPD41" s="317"/>
      <c r="UPE41" s="156" t="s">
        <v>18</v>
      </c>
      <c r="UPF41" s="157" t="s">
        <v>1</v>
      </c>
      <c r="UPG41" s="156" t="s">
        <v>29</v>
      </c>
      <c r="UPH41" s="318" t="s">
        <v>247</v>
      </c>
      <c r="UPI41" s="317"/>
      <c r="UPJ41" s="317"/>
      <c r="UPK41" s="317"/>
      <c r="UPL41" s="317"/>
      <c r="UPM41" s="156" t="s">
        <v>18</v>
      </c>
      <c r="UPN41" s="157" t="s">
        <v>1</v>
      </c>
      <c r="UPO41" s="156" t="s">
        <v>29</v>
      </c>
      <c r="UPP41" s="318" t="s">
        <v>247</v>
      </c>
      <c r="UPQ41" s="317"/>
      <c r="UPR41" s="317"/>
      <c r="UPS41" s="317"/>
      <c r="UPT41" s="317"/>
      <c r="UPU41" s="156" t="s">
        <v>18</v>
      </c>
      <c r="UPV41" s="157" t="s">
        <v>1</v>
      </c>
      <c r="UPW41" s="156" t="s">
        <v>29</v>
      </c>
      <c r="UPX41" s="318" t="s">
        <v>247</v>
      </c>
      <c r="UPY41" s="317"/>
      <c r="UPZ41" s="317"/>
      <c r="UQA41" s="317"/>
      <c r="UQB41" s="317"/>
      <c r="UQC41" s="156" t="s">
        <v>18</v>
      </c>
      <c r="UQD41" s="157" t="s">
        <v>1</v>
      </c>
      <c r="UQE41" s="156" t="s">
        <v>29</v>
      </c>
      <c r="UQF41" s="318" t="s">
        <v>247</v>
      </c>
      <c r="UQG41" s="317"/>
      <c r="UQH41" s="317"/>
      <c r="UQI41" s="317"/>
      <c r="UQJ41" s="317"/>
      <c r="UQK41" s="156" t="s">
        <v>18</v>
      </c>
      <c r="UQL41" s="157" t="s">
        <v>1</v>
      </c>
      <c r="UQM41" s="156" t="s">
        <v>29</v>
      </c>
      <c r="UQN41" s="318" t="s">
        <v>247</v>
      </c>
      <c r="UQO41" s="317"/>
      <c r="UQP41" s="317"/>
      <c r="UQQ41" s="317"/>
      <c r="UQR41" s="317"/>
      <c r="UQS41" s="156" t="s">
        <v>18</v>
      </c>
      <c r="UQT41" s="157" t="s">
        <v>1</v>
      </c>
      <c r="UQU41" s="156" t="s">
        <v>29</v>
      </c>
      <c r="UQV41" s="318" t="s">
        <v>247</v>
      </c>
      <c r="UQW41" s="317"/>
      <c r="UQX41" s="317"/>
      <c r="UQY41" s="317"/>
      <c r="UQZ41" s="317"/>
      <c r="URA41" s="156" t="s">
        <v>18</v>
      </c>
      <c r="URB41" s="157" t="s">
        <v>1</v>
      </c>
      <c r="URC41" s="156" t="s">
        <v>29</v>
      </c>
      <c r="URD41" s="318" t="s">
        <v>247</v>
      </c>
      <c r="URE41" s="317"/>
      <c r="URF41" s="317"/>
      <c r="URG41" s="317"/>
      <c r="URH41" s="317"/>
      <c r="URI41" s="156" t="s">
        <v>18</v>
      </c>
      <c r="URJ41" s="157" t="s">
        <v>1</v>
      </c>
      <c r="URK41" s="156" t="s">
        <v>29</v>
      </c>
      <c r="URL41" s="318" t="s">
        <v>247</v>
      </c>
      <c r="URM41" s="317"/>
      <c r="URN41" s="317"/>
      <c r="URO41" s="317"/>
      <c r="URP41" s="317"/>
      <c r="URQ41" s="156" t="s">
        <v>18</v>
      </c>
      <c r="URR41" s="157" t="s">
        <v>1</v>
      </c>
      <c r="URS41" s="156" t="s">
        <v>29</v>
      </c>
      <c r="URT41" s="318" t="s">
        <v>247</v>
      </c>
      <c r="URU41" s="317"/>
      <c r="URV41" s="317"/>
      <c r="URW41" s="317"/>
      <c r="URX41" s="317"/>
      <c r="URY41" s="156" t="s">
        <v>18</v>
      </c>
      <c r="URZ41" s="157" t="s">
        <v>1</v>
      </c>
      <c r="USA41" s="156" t="s">
        <v>29</v>
      </c>
      <c r="USB41" s="318" t="s">
        <v>247</v>
      </c>
      <c r="USC41" s="317"/>
      <c r="USD41" s="317"/>
      <c r="USE41" s="317"/>
      <c r="USF41" s="317"/>
      <c r="USG41" s="156" t="s">
        <v>18</v>
      </c>
      <c r="USH41" s="157" t="s">
        <v>1</v>
      </c>
      <c r="USI41" s="156" t="s">
        <v>29</v>
      </c>
      <c r="USJ41" s="318" t="s">
        <v>247</v>
      </c>
      <c r="USK41" s="317"/>
      <c r="USL41" s="317"/>
      <c r="USM41" s="317"/>
      <c r="USN41" s="317"/>
      <c r="USO41" s="156" t="s">
        <v>18</v>
      </c>
      <c r="USP41" s="157" t="s">
        <v>1</v>
      </c>
      <c r="USQ41" s="156" t="s">
        <v>29</v>
      </c>
      <c r="USR41" s="318" t="s">
        <v>247</v>
      </c>
      <c r="USS41" s="317"/>
      <c r="UST41" s="317"/>
      <c r="USU41" s="317"/>
      <c r="USV41" s="317"/>
      <c r="USW41" s="156" t="s">
        <v>18</v>
      </c>
      <c r="USX41" s="157" t="s">
        <v>1</v>
      </c>
      <c r="USY41" s="156" t="s">
        <v>29</v>
      </c>
      <c r="USZ41" s="318" t="s">
        <v>247</v>
      </c>
      <c r="UTA41" s="317"/>
      <c r="UTB41" s="317"/>
      <c r="UTC41" s="317"/>
      <c r="UTD41" s="317"/>
      <c r="UTE41" s="156" t="s">
        <v>18</v>
      </c>
      <c r="UTF41" s="157" t="s">
        <v>1</v>
      </c>
      <c r="UTG41" s="156" t="s">
        <v>29</v>
      </c>
      <c r="UTH41" s="318" t="s">
        <v>247</v>
      </c>
      <c r="UTI41" s="317"/>
      <c r="UTJ41" s="317"/>
      <c r="UTK41" s="317"/>
      <c r="UTL41" s="317"/>
      <c r="UTM41" s="156" t="s">
        <v>18</v>
      </c>
      <c r="UTN41" s="157" t="s">
        <v>1</v>
      </c>
      <c r="UTO41" s="156" t="s">
        <v>29</v>
      </c>
      <c r="UTP41" s="318" t="s">
        <v>247</v>
      </c>
      <c r="UTQ41" s="317"/>
      <c r="UTR41" s="317"/>
      <c r="UTS41" s="317"/>
      <c r="UTT41" s="317"/>
      <c r="UTU41" s="156" t="s">
        <v>18</v>
      </c>
      <c r="UTV41" s="157" t="s">
        <v>1</v>
      </c>
      <c r="UTW41" s="156" t="s">
        <v>29</v>
      </c>
      <c r="UTX41" s="318" t="s">
        <v>247</v>
      </c>
      <c r="UTY41" s="317"/>
      <c r="UTZ41" s="317"/>
      <c r="UUA41" s="317"/>
      <c r="UUB41" s="317"/>
      <c r="UUC41" s="156" t="s">
        <v>18</v>
      </c>
      <c r="UUD41" s="157" t="s">
        <v>1</v>
      </c>
      <c r="UUE41" s="156" t="s">
        <v>29</v>
      </c>
      <c r="UUF41" s="318" t="s">
        <v>247</v>
      </c>
      <c r="UUG41" s="317"/>
      <c r="UUH41" s="317"/>
      <c r="UUI41" s="317"/>
      <c r="UUJ41" s="317"/>
      <c r="UUK41" s="156" t="s">
        <v>18</v>
      </c>
      <c r="UUL41" s="157" t="s">
        <v>1</v>
      </c>
      <c r="UUM41" s="156" t="s">
        <v>29</v>
      </c>
      <c r="UUN41" s="318" t="s">
        <v>247</v>
      </c>
      <c r="UUO41" s="317"/>
      <c r="UUP41" s="317"/>
      <c r="UUQ41" s="317"/>
      <c r="UUR41" s="317"/>
      <c r="UUS41" s="156" t="s">
        <v>18</v>
      </c>
      <c r="UUT41" s="157" t="s">
        <v>1</v>
      </c>
      <c r="UUU41" s="156" t="s">
        <v>29</v>
      </c>
      <c r="UUV41" s="318" t="s">
        <v>247</v>
      </c>
      <c r="UUW41" s="317"/>
      <c r="UUX41" s="317"/>
      <c r="UUY41" s="317"/>
      <c r="UUZ41" s="317"/>
      <c r="UVA41" s="156" t="s">
        <v>18</v>
      </c>
      <c r="UVB41" s="157" t="s">
        <v>1</v>
      </c>
      <c r="UVC41" s="156" t="s">
        <v>29</v>
      </c>
      <c r="UVD41" s="318" t="s">
        <v>247</v>
      </c>
      <c r="UVE41" s="317"/>
      <c r="UVF41" s="317"/>
      <c r="UVG41" s="317"/>
      <c r="UVH41" s="317"/>
      <c r="UVI41" s="156" t="s">
        <v>18</v>
      </c>
      <c r="UVJ41" s="157" t="s">
        <v>1</v>
      </c>
      <c r="UVK41" s="156" t="s">
        <v>29</v>
      </c>
      <c r="UVL41" s="318" t="s">
        <v>247</v>
      </c>
      <c r="UVM41" s="317"/>
      <c r="UVN41" s="317"/>
      <c r="UVO41" s="317"/>
      <c r="UVP41" s="317"/>
      <c r="UVQ41" s="156" t="s">
        <v>18</v>
      </c>
      <c r="UVR41" s="157" t="s">
        <v>1</v>
      </c>
      <c r="UVS41" s="156" t="s">
        <v>29</v>
      </c>
      <c r="UVT41" s="318" t="s">
        <v>247</v>
      </c>
      <c r="UVU41" s="317"/>
      <c r="UVV41" s="317"/>
      <c r="UVW41" s="317"/>
      <c r="UVX41" s="317"/>
      <c r="UVY41" s="156" t="s">
        <v>18</v>
      </c>
      <c r="UVZ41" s="157" t="s">
        <v>1</v>
      </c>
      <c r="UWA41" s="156" t="s">
        <v>29</v>
      </c>
      <c r="UWB41" s="318" t="s">
        <v>247</v>
      </c>
      <c r="UWC41" s="317"/>
      <c r="UWD41" s="317"/>
      <c r="UWE41" s="317"/>
      <c r="UWF41" s="317"/>
      <c r="UWG41" s="156" t="s">
        <v>18</v>
      </c>
      <c r="UWH41" s="157" t="s">
        <v>1</v>
      </c>
      <c r="UWI41" s="156" t="s">
        <v>29</v>
      </c>
      <c r="UWJ41" s="318" t="s">
        <v>247</v>
      </c>
      <c r="UWK41" s="317"/>
      <c r="UWL41" s="317"/>
      <c r="UWM41" s="317"/>
      <c r="UWN41" s="317"/>
      <c r="UWO41" s="156" t="s">
        <v>18</v>
      </c>
      <c r="UWP41" s="157" t="s">
        <v>1</v>
      </c>
      <c r="UWQ41" s="156" t="s">
        <v>29</v>
      </c>
      <c r="UWR41" s="318" t="s">
        <v>247</v>
      </c>
      <c r="UWS41" s="317"/>
      <c r="UWT41" s="317"/>
      <c r="UWU41" s="317"/>
      <c r="UWV41" s="317"/>
      <c r="UWW41" s="156" t="s">
        <v>18</v>
      </c>
      <c r="UWX41" s="157" t="s">
        <v>1</v>
      </c>
      <c r="UWY41" s="156" t="s">
        <v>29</v>
      </c>
      <c r="UWZ41" s="318" t="s">
        <v>247</v>
      </c>
      <c r="UXA41" s="317"/>
      <c r="UXB41" s="317"/>
      <c r="UXC41" s="317"/>
      <c r="UXD41" s="317"/>
      <c r="UXE41" s="156" t="s">
        <v>18</v>
      </c>
      <c r="UXF41" s="157" t="s">
        <v>1</v>
      </c>
      <c r="UXG41" s="156" t="s">
        <v>29</v>
      </c>
      <c r="UXH41" s="318" t="s">
        <v>247</v>
      </c>
      <c r="UXI41" s="317"/>
      <c r="UXJ41" s="317"/>
      <c r="UXK41" s="317"/>
      <c r="UXL41" s="317"/>
      <c r="UXM41" s="156" t="s">
        <v>18</v>
      </c>
      <c r="UXN41" s="157" t="s">
        <v>1</v>
      </c>
      <c r="UXO41" s="156" t="s">
        <v>29</v>
      </c>
      <c r="UXP41" s="318" t="s">
        <v>247</v>
      </c>
      <c r="UXQ41" s="317"/>
      <c r="UXR41" s="317"/>
      <c r="UXS41" s="317"/>
      <c r="UXT41" s="317"/>
      <c r="UXU41" s="156" t="s">
        <v>18</v>
      </c>
      <c r="UXV41" s="157" t="s">
        <v>1</v>
      </c>
      <c r="UXW41" s="156" t="s">
        <v>29</v>
      </c>
      <c r="UXX41" s="318" t="s">
        <v>247</v>
      </c>
      <c r="UXY41" s="317"/>
      <c r="UXZ41" s="317"/>
      <c r="UYA41" s="317"/>
      <c r="UYB41" s="317"/>
      <c r="UYC41" s="156" t="s">
        <v>18</v>
      </c>
      <c r="UYD41" s="157" t="s">
        <v>1</v>
      </c>
      <c r="UYE41" s="156" t="s">
        <v>29</v>
      </c>
      <c r="UYF41" s="318" t="s">
        <v>247</v>
      </c>
      <c r="UYG41" s="317"/>
      <c r="UYH41" s="317"/>
      <c r="UYI41" s="317"/>
      <c r="UYJ41" s="317"/>
      <c r="UYK41" s="156" t="s">
        <v>18</v>
      </c>
      <c r="UYL41" s="157" t="s">
        <v>1</v>
      </c>
      <c r="UYM41" s="156" t="s">
        <v>29</v>
      </c>
      <c r="UYN41" s="318" t="s">
        <v>247</v>
      </c>
      <c r="UYO41" s="317"/>
      <c r="UYP41" s="317"/>
      <c r="UYQ41" s="317"/>
      <c r="UYR41" s="317"/>
      <c r="UYS41" s="156" t="s">
        <v>18</v>
      </c>
      <c r="UYT41" s="157" t="s">
        <v>1</v>
      </c>
      <c r="UYU41" s="156" t="s">
        <v>29</v>
      </c>
      <c r="UYV41" s="318" t="s">
        <v>247</v>
      </c>
      <c r="UYW41" s="317"/>
      <c r="UYX41" s="317"/>
      <c r="UYY41" s="317"/>
      <c r="UYZ41" s="317"/>
      <c r="UZA41" s="156" t="s">
        <v>18</v>
      </c>
      <c r="UZB41" s="157" t="s">
        <v>1</v>
      </c>
      <c r="UZC41" s="156" t="s">
        <v>29</v>
      </c>
      <c r="UZD41" s="318" t="s">
        <v>247</v>
      </c>
      <c r="UZE41" s="317"/>
      <c r="UZF41" s="317"/>
      <c r="UZG41" s="317"/>
      <c r="UZH41" s="317"/>
      <c r="UZI41" s="156" t="s">
        <v>18</v>
      </c>
      <c r="UZJ41" s="157" t="s">
        <v>1</v>
      </c>
      <c r="UZK41" s="156" t="s">
        <v>29</v>
      </c>
      <c r="UZL41" s="318" t="s">
        <v>247</v>
      </c>
      <c r="UZM41" s="317"/>
      <c r="UZN41" s="317"/>
      <c r="UZO41" s="317"/>
      <c r="UZP41" s="317"/>
      <c r="UZQ41" s="156" t="s">
        <v>18</v>
      </c>
      <c r="UZR41" s="157" t="s">
        <v>1</v>
      </c>
      <c r="UZS41" s="156" t="s">
        <v>29</v>
      </c>
      <c r="UZT41" s="318" t="s">
        <v>247</v>
      </c>
      <c r="UZU41" s="317"/>
      <c r="UZV41" s="317"/>
      <c r="UZW41" s="317"/>
      <c r="UZX41" s="317"/>
      <c r="UZY41" s="156" t="s">
        <v>18</v>
      </c>
      <c r="UZZ41" s="157" t="s">
        <v>1</v>
      </c>
      <c r="VAA41" s="156" t="s">
        <v>29</v>
      </c>
      <c r="VAB41" s="318" t="s">
        <v>247</v>
      </c>
      <c r="VAC41" s="317"/>
      <c r="VAD41" s="317"/>
      <c r="VAE41" s="317"/>
      <c r="VAF41" s="317"/>
      <c r="VAG41" s="156" t="s">
        <v>18</v>
      </c>
      <c r="VAH41" s="157" t="s">
        <v>1</v>
      </c>
      <c r="VAI41" s="156" t="s">
        <v>29</v>
      </c>
      <c r="VAJ41" s="318" t="s">
        <v>247</v>
      </c>
      <c r="VAK41" s="317"/>
      <c r="VAL41" s="317"/>
      <c r="VAM41" s="317"/>
      <c r="VAN41" s="317"/>
      <c r="VAO41" s="156" t="s">
        <v>18</v>
      </c>
      <c r="VAP41" s="157" t="s">
        <v>1</v>
      </c>
      <c r="VAQ41" s="156" t="s">
        <v>29</v>
      </c>
      <c r="VAR41" s="318" t="s">
        <v>247</v>
      </c>
      <c r="VAS41" s="317"/>
      <c r="VAT41" s="317"/>
      <c r="VAU41" s="317"/>
      <c r="VAV41" s="317"/>
      <c r="VAW41" s="156" t="s">
        <v>18</v>
      </c>
      <c r="VAX41" s="157" t="s">
        <v>1</v>
      </c>
      <c r="VAY41" s="156" t="s">
        <v>29</v>
      </c>
      <c r="VAZ41" s="318" t="s">
        <v>247</v>
      </c>
      <c r="VBA41" s="317"/>
      <c r="VBB41" s="317"/>
      <c r="VBC41" s="317"/>
      <c r="VBD41" s="317"/>
      <c r="VBE41" s="156" t="s">
        <v>18</v>
      </c>
      <c r="VBF41" s="157" t="s">
        <v>1</v>
      </c>
      <c r="VBG41" s="156" t="s">
        <v>29</v>
      </c>
      <c r="VBH41" s="318" t="s">
        <v>247</v>
      </c>
      <c r="VBI41" s="317"/>
      <c r="VBJ41" s="317"/>
      <c r="VBK41" s="317"/>
      <c r="VBL41" s="317"/>
      <c r="VBM41" s="156" t="s">
        <v>18</v>
      </c>
      <c r="VBN41" s="157" t="s">
        <v>1</v>
      </c>
      <c r="VBO41" s="156" t="s">
        <v>29</v>
      </c>
      <c r="VBP41" s="318" t="s">
        <v>247</v>
      </c>
      <c r="VBQ41" s="317"/>
      <c r="VBR41" s="317"/>
      <c r="VBS41" s="317"/>
      <c r="VBT41" s="317"/>
      <c r="VBU41" s="156" t="s">
        <v>18</v>
      </c>
      <c r="VBV41" s="157" t="s">
        <v>1</v>
      </c>
      <c r="VBW41" s="156" t="s">
        <v>29</v>
      </c>
      <c r="VBX41" s="318" t="s">
        <v>247</v>
      </c>
      <c r="VBY41" s="317"/>
      <c r="VBZ41" s="317"/>
      <c r="VCA41" s="317"/>
      <c r="VCB41" s="317"/>
      <c r="VCC41" s="156" t="s">
        <v>18</v>
      </c>
      <c r="VCD41" s="157" t="s">
        <v>1</v>
      </c>
      <c r="VCE41" s="156" t="s">
        <v>29</v>
      </c>
      <c r="VCF41" s="318" t="s">
        <v>247</v>
      </c>
      <c r="VCG41" s="317"/>
      <c r="VCH41" s="317"/>
      <c r="VCI41" s="317"/>
      <c r="VCJ41" s="317"/>
      <c r="VCK41" s="156" t="s">
        <v>18</v>
      </c>
      <c r="VCL41" s="157" t="s">
        <v>1</v>
      </c>
      <c r="VCM41" s="156" t="s">
        <v>29</v>
      </c>
      <c r="VCN41" s="318" t="s">
        <v>247</v>
      </c>
      <c r="VCO41" s="317"/>
      <c r="VCP41" s="317"/>
      <c r="VCQ41" s="317"/>
      <c r="VCR41" s="317"/>
      <c r="VCS41" s="156" t="s">
        <v>18</v>
      </c>
      <c r="VCT41" s="157" t="s">
        <v>1</v>
      </c>
      <c r="VCU41" s="156" t="s">
        <v>29</v>
      </c>
      <c r="VCV41" s="318" t="s">
        <v>247</v>
      </c>
      <c r="VCW41" s="317"/>
      <c r="VCX41" s="317"/>
      <c r="VCY41" s="317"/>
      <c r="VCZ41" s="317"/>
      <c r="VDA41" s="156" t="s">
        <v>18</v>
      </c>
      <c r="VDB41" s="157" t="s">
        <v>1</v>
      </c>
      <c r="VDC41" s="156" t="s">
        <v>29</v>
      </c>
      <c r="VDD41" s="318" t="s">
        <v>247</v>
      </c>
      <c r="VDE41" s="317"/>
      <c r="VDF41" s="317"/>
      <c r="VDG41" s="317"/>
      <c r="VDH41" s="317"/>
      <c r="VDI41" s="156" t="s">
        <v>18</v>
      </c>
      <c r="VDJ41" s="157" t="s">
        <v>1</v>
      </c>
      <c r="VDK41" s="156" t="s">
        <v>29</v>
      </c>
      <c r="VDL41" s="318" t="s">
        <v>247</v>
      </c>
      <c r="VDM41" s="317"/>
      <c r="VDN41" s="317"/>
      <c r="VDO41" s="317"/>
      <c r="VDP41" s="317"/>
      <c r="VDQ41" s="156" t="s">
        <v>18</v>
      </c>
      <c r="VDR41" s="157" t="s">
        <v>1</v>
      </c>
      <c r="VDS41" s="156" t="s">
        <v>29</v>
      </c>
      <c r="VDT41" s="318" t="s">
        <v>247</v>
      </c>
      <c r="VDU41" s="317"/>
      <c r="VDV41" s="317"/>
      <c r="VDW41" s="317"/>
      <c r="VDX41" s="317"/>
      <c r="VDY41" s="156" t="s">
        <v>18</v>
      </c>
      <c r="VDZ41" s="157" t="s">
        <v>1</v>
      </c>
      <c r="VEA41" s="156" t="s">
        <v>29</v>
      </c>
      <c r="VEB41" s="318" t="s">
        <v>247</v>
      </c>
      <c r="VEC41" s="317"/>
      <c r="VED41" s="317"/>
      <c r="VEE41" s="317"/>
      <c r="VEF41" s="317"/>
      <c r="VEG41" s="156" t="s">
        <v>18</v>
      </c>
      <c r="VEH41" s="157" t="s">
        <v>1</v>
      </c>
      <c r="VEI41" s="156" t="s">
        <v>29</v>
      </c>
      <c r="VEJ41" s="318" t="s">
        <v>247</v>
      </c>
      <c r="VEK41" s="317"/>
      <c r="VEL41" s="317"/>
      <c r="VEM41" s="317"/>
      <c r="VEN41" s="317"/>
      <c r="VEO41" s="156" t="s">
        <v>18</v>
      </c>
      <c r="VEP41" s="157" t="s">
        <v>1</v>
      </c>
      <c r="VEQ41" s="156" t="s">
        <v>29</v>
      </c>
      <c r="VER41" s="318" t="s">
        <v>247</v>
      </c>
      <c r="VES41" s="317"/>
      <c r="VET41" s="317"/>
      <c r="VEU41" s="317"/>
      <c r="VEV41" s="317"/>
      <c r="VEW41" s="156" t="s">
        <v>18</v>
      </c>
      <c r="VEX41" s="157" t="s">
        <v>1</v>
      </c>
      <c r="VEY41" s="156" t="s">
        <v>29</v>
      </c>
      <c r="VEZ41" s="318" t="s">
        <v>247</v>
      </c>
      <c r="VFA41" s="317"/>
      <c r="VFB41" s="317"/>
      <c r="VFC41" s="317"/>
      <c r="VFD41" s="317"/>
      <c r="VFE41" s="156" t="s">
        <v>18</v>
      </c>
      <c r="VFF41" s="157" t="s">
        <v>1</v>
      </c>
      <c r="VFG41" s="156" t="s">
        <v>29</v>
      </c>
      <c r="VFH41" s="318" t="s">
        <v>247</v>
      </c>
      <c r="VFI41" s="317"/>
      <c r="VFJ41" s="317"/>
      <c r="VFK41" s="317"/>
      <c r="VFL41" s="317"/>
      <c r="VFM41" s="156" t="s">
        <v>18</v>
      </c>
      <c r="VFN41" s="157" t="s">
        <v>1</v>
      </c>
      <c r="VFO41" s="156" t="s">
        <v>29</v>
      </c>
      <c r="VFP41" s="318" t="s">
        <v>247</v>
      </c>
      <c r="VFQ41" s="317"/>
      <c r="VFR41" s="317"/>
      <c r="VFS41" s="317"/>
      <c r="VFT41" s="317"/>
      <c r="VFU41" s="156" t="s">
        <v>18</v>
      </c>
      <c r="VFV41" s="157" t="s">
        <v>1</v>
      </c>
      <c r="VFW41" s="156" t="s">
        <v>29</v>
      </c>
      <c r="VFX41" s="318" t="s">
        <v>247</v>
      </c>
      <c r="VFY41" s="317"/>
      <c r="VFZ41" s="317"/>
      <c r="VGA41" s="317"/>
      <c r="VGB41" s="317"/>
      <c r="VGC41" s="156" t="s">
        <v>18</v>
      </c>
      <c r="VGD41" s="157" t="s">
        <v>1</v>
      </c>
      <c r="VGE41" s="156" t="s">
        <v>29</v>
      </c>
      <c r="VGF41" s="318" t="s">
        <v>247</v>
      </c>
      <c r="VGG41" s="317"/>
      <c r="VGH41" s="317"/>
      <c r="VGI41" s="317"/>
      <c r="VGJ41" s="317"/>
      <c r="VGK41" s="156" t="s">
        <v>18</v>
      </c>
      <c r="VGL41" s="157" t="s">
        <v>1</v>
      </c>
      <c r="VGM41" s="156" t="s">
        <v>29</v>
      </c>
      <c r="VGN41" s="318" t="s">
        <v>247</v>
      </c>
      <c r="VGO41" s="317"/>
      <c r="VGP41" s="317"/>
      <c r="VGQ41" s="317"/>
      <c r="VGR41" s="317"/>
      <c r="VGS41" s="156" t="s">
        <v>18</v>
      </c>
      <c r="VGT41" s="157" t="s">
        <v>1</v>
      </c>
      <c r="VGU41" s="156" t="s">
        <v>29</v>
      </c>
      <c r="VGV41" s="318" t="s">
        <v>247</v>
      </c>
      <c r="VGW41" s="317"/>
      <c r="VGX41" s="317"/>
      <c r="VGY41" s="317"/>
      <c r="VGZ41" s="317"/>
      <c r="VHA41" s="156" t="s">
        <v>18</v>
      </c>
      <c r="VHB41" s="157" t="s">
        <v>1</v>
      </c>
      <c r="VHC41" s="156" t="s">
        <v>29</v>
      </c>
      <c r="VHD41" s="318" t="s">
        <v>247</v>
      </c>
      <c r="VHE41" s="317"/>
      <c r="VHF41" s="317"/>
      <c r="VHG41" s="317"/>
      <c r="VHH41" s="317"/>
      <c r="VHI41" s="156" t="s">
        <v>18</v>
      </c>
      <c r="VHJ41" s="157" t="s">
        <v>1</v>
      </c>
      <c r="VHK41" s="156" t="s">
        <v>29</v>
      </c>
      <c r="VHL41" s="318" t="s">
        <v>247</v>
      </c>
      <c r="VHM41" s="317"/>
      <c r="VHN41" s="317"/>
      <c r="VHO41" s="317"/>
      <c r="VHP41" s="317"/>
      <c r="VHQ41" s="156" t="s">
        <v>18</v>
      </c>
      <c r="VHR41" s="157" t="s">
        <v>1</v>
      </c>
      <c r="VHS41" s="156" t="s">
        <v>29</v>
      </c>
      <c r="VHT41" s="318" t="s">
        <v>247</v>
      </c>
      <c r="VHU41" s="317"/>
      <c r="VHV41" s="317"/>
      <c r="VHW41" s="317"/>
      <c r="VHX41" s="317"/>
      <c r="VHY41" s="156" t="s">
        <v>18</v>
      </c>
      <c r="VHZ41" s="157" t="s">
        <v>1</v>
      </c>
      <c r="VIA41" s="156" t="s">
        <v>29</v>
      </c>
      <c r="VIB41" s="318" t="s">
        <v>247</v>
      </c>
      <c r="VIC41" s="317"/>
      <c r="VID41" s="317"/>
      <c r="VIE41" s="317"/>
      <c r="VIF41" s="317"/>
      <c r="VIG41" s="156" t="s">
        <v>18</v>
      </c>
      <c r="VIH41" s="157" t="s">
        <v>1</v>
      </c>
      <c r="VII41" s="156" t="s">
        <v>29</v>
      </c>
      <c r="VIJ41" s="318" t="s">
        <v>247</v>
      </c>
      <c r="VIK41" s="317"/>
      <c r="VIL41" s="317"/>
      <c r="VIM41" s="317"/>
      <c r="VIN41" s="317"/>
      <c r="VIO41" s="156" t="s">
        <v>18</v>
      </c>
      <c r="VIP41" s="157" t="s">
        <v>1</v>
      </c>
      <c r="VIQ41" s="156" t="s">
        <v>29</v>
      </c>
      <c r="VIR41" s="318" t="s">
        <v>247</v>
      </c>
      <c r="VIS41" s="317"/>
      <c r="VIT41" s="317"/>
      <c r="VIU41" s="317"/>
      <c r="VIV41" s="317"/>
      <c r="VIW41" s="156" t="s">
        <v>18</v>
      </c>
      <c r="VIX41" s="157" t="s">
        <v>1</v>
      </c>
      <c r="VIY41" s="156" t="s">
        <v>29</v>
      </c>
      <c r="VIZ41" s="318" t="s">
        <v>247</v>
      </c>
      <c r="VJA41" s="317"/>
      <c r="VJB41" s="317"/>
      <c r="VJC41" s="317"/>
      <c r="VJD41" s="317"/>
      <c r="VJE41" s="156" t="s">
        <v>18</v>
      </c>
      <c r="VJF41" s="157" t="s">
        <v>1</v>
      </c>
      <c r="VJG41" s="156" t="s">
        <v>29</v>
      </c>
      <c r="VJH41" s="318" t="s">
        <v>247</v>
      </c>
      <c r="VJI41" s="317"/>
      <c r="VJJ41" s="317"/>
      <c r="VJK41" s="317"/>
      <c r="VJL41" s="317"/>
      <c r="VJM41" s="156" t="s">
        <v>18</v>
      </c>
      <c r="VJN41" s="157" t="s">
        <v>1</v>
      </c>
      <c r="VJO41" s="156" t="s">
        <v>29</v>
      </c>
      <c r="VJP41" s="318" t="s">
        <v>247</v>
      </c>
      <c r="VJQ41" s="317"/>
      <c r="VJR41" s="317"/>
      <c r="VJS41" s="317"/>
      <c r="VJT41" s="317"/>
      <c r="VJU41" s="156" t="s">
        <v>18</v>
      </c>
      <c r="VJV41" s="157" t="s">
        <v>1</v>
      </c>
      <c r="VJW41" s="156" t="s">
        <v>29</v>
      </c>
      <c r="VJX41" s="318" t="s">
        <v>247</v>
      </c>
      <c r="VJY41" s="317"/>
      <c r="VJZ41" s="317"/>
      <c r="VKA41" s="317"/>
      <c r="VKB41" s="317"/>
      <c r="VKC41" s="156" t="s">
        <v>18</v>
      </c>
      <c r="VKD41" s="157" t="s">
        <v>1</v>
      </c>
      <c r="VKE41" s="156" t="s">
        <v>29</v>
      </c>
      <c r="VKF41" s="318" t="s">
        <v>247</v>
      </c>
      <c r="VKG41" s="317"/>
      <c r="VKH41" s="317"/>
      <c r="VKI41" s="317"/>
      <c r="VKJ41" s="317"/>
      <c r="VKK41" s="156" t="s">
        <v>18</v>
      </c>
      <c r="VKL41" s="157" t="s">
        <v>1</v>
      </c>
      <c r="VKM41" s="156" t="s">
        <v>29</v>
      </c>
      <c r="VKN41" s="318" t="s">
        <v>247</v>
      </c>
      <c r="VKO41" s="317"/>
      <c r="VKP41" s="317"/>
      <c r="VKQ41" s="317"/>
      <c r="VKR41" s="317"/>
      <c r="VKS41" s="156" t="s">
        <v>18</v>
      </c>
      <c r="VKT41" s="157" t="s">
        <v>1</v>
      </c>
      <c r="VKU41" s="156" t="s">
        <v>29</v>
      </c>
      <c r="VKV41" s="318" t="s">
        <v>247</v>
      </c>
      <c r="VKW41" s="317"/>
      <c r="VKX41" s="317"/>
      <c r="VKY41" s="317"/>
      <c r="VKZ41" s="317"/>
      <c r="VLA41" s="156" t="s">
        <v>18</v>
      </c>
      <c r="VLB41" s="157" t="s">
        <v>1</v>
      </c>
      <c r="VLC41" s="156" t="s">
        <v>29</v>
      </c>
      <c r="VLD41" s="318" t="s">
        <v>247</v>
      </c>
      <c r="VLE41" s="317"/>
      <c r="VLF41" s="317"/>
      <c r="VLG41" s="317"/>
      <c r="VLH41" s="317"/>
      <c r="VLI41" s="156" t="s">
        <v>18</v>
      </c>
      <c r="VLJ41" s="157" t="s">
        <v>1</v>
      </c>
      <c r="VLK41" s="156" t="s">
        <v>29</v>
      </c>
      <c r="VLL41" s="318" t="s">
        <v>247</v>
      </c>
      <c r="VLM41" s="317"/>
      <c r="VLN41" s="317"/>
      <c r="VLO41" s="317"/>
      <c r="VLP41" s="317"/>
      <c r="VLQ41" s="156" t="s">
        <v>18</v>
      </c>
      <c r="VLR41" s="157" t="s">
        <v>1</v>
      </c>
      <c r="VLS41" s="156" t="s">
        <v>29</v>
      </c>
      <c r="VLT41" s="318" t="s">
        <v>247</v>
      </c>
      <c r="VLU41" s="317"/>
      <c r="VLV41" s="317"/>
      <c r="VLW41" s="317"/>
      <c r="VLX41" s="317"/>
      <c r="VLY41" s="156" t="s">
        <v>18</v>
      </c>
      <c r="VLZ41" s="157" t="s">
        <v>1</v>
      </c>
      <c r="VMA41" s="156" t="s">
        <v>29</v>
      </c>
      <c r="VMB41" s="318" t="s">
        <v>247</v>
      </c>
      <c r="VMC41" s="317"/>
      <c r="VMD41" s="317"/>
      <c r="VME41" s="317"/>
      <c r="VMF41" s="317"/>
      <c r="VMG41" s="156" t="s">
        <v>18</v>
      </c>
      <c r="VMH41" s="157" t="s">
        <v>1</v>
      </c>
      <c r="VMI41" s="156" t="s">
        <v>29</v>
      </c>
      <c r="VMJ41" s="318" t="s">
        <v>247</v>
      </c>
      <c r="VMK41" s="317"/>
      <c r="VML41" s="317"/>
      <c r="VMM41" s="317"/>
      <c r="VMN41" s="317"/>
      <c r="VMO41" s="156" t="s">
        <v>18</v>
      </c>
      <c r="VMP41" s="157" t="s">
        <v>1</v>
      </c>
      <c r="VMQ41" s="156" t="s">
        <v>29</v>
      </c>
      <c r="VMR41" s="318" t="s">
        <v>247</v>
      </c>
      <c r="VMS41" s="317"/>
      <c r="VMT41" s="317"/>
      <c r="VMU41" s="317"/>
      <c r="VMV41" s="317"/>
      <c r="VMW41" s="156" t="s">
        <v>18</v>
      </c>
      <c r="VMX41" s="157" t="s">
        <v>1</v>
      </c>
      <c r="VMY41" s="156" t="s">
        <v>29</v>
      </c>
      <c r="VMZ41" s="318" t="s">
        <v>247</v>
      </c>
      <c r="VNA41" s="317"/>
      <c r="VNB41" s="317"/>
      <c r="VNC41" s="317"/>
      <c r="VND41" s="317"/>
      <c r="VNE41" s="156" t="s">
        <v>18</v>
      </c>
      <c r="VNF41" s="157" t="s">
        <v>1</v>
      </c>
      <c r="VNG41" s="156" t="s">
        <v>29</v>
      </c>
      <c r="VNH41" s="318" t="s">
        <v>247</v>
      </c>
      <c r="VNI41" s="317"/>
      <c r="VNJ41" s="317"/>
      <c r="VNK41" s="317"/>
      <c r="VNL41" s="317"/>
      <c r="VNM41" s="156" t="s">
        <v>18</v>
      </c>
      <c r="VNN41" s="157" t="s">
        <v>1</v>
      </c>
      <c r="VNO41" s="156" t="s">
        <v>29</v>
      </c>
      <c r="VNP41" s="318" t="s">
        <v>247</v>
      </c>
      <c r="VNQ41" s="317"/>
      <c r="VNR41" s="317"/>
      <c r="VNS41" s="317"/>
      <c r="VNT41" s="317"/>
      <c r="VNU41" s="156" t="s">
        <v>18</v>
      </c>
      <c r="VNV41" s="157" t="s">
        <v>1</v>
      </c>
      <c r="VNW41" s="156" t="s">
        <v>29</v>
      </c>
      <c r="VNX41" s="318" t="s">
        <v>247</v>
      </c>
      <c r="VNY41" s="317"/>
      <c r="VNZ41" s="317"/>
      <c r="VOA41" s="317"/>
      <c r="VOB41" s="317"/>
      <c r="VOC41" s="156" t="s">
        <v>18</v>
      </c>
      <c r="VOD41" s="157" t="s">
        <v>1</v>
      </c>
      <c r="VOE41" s="156" t="s">
        <v>29</v>
      </c>
      <c r="VOF41" s="318" t="s">
        <v>247</v>
      </c>
      <c r="VOG41" s="317"/>
      <c r="VOH41" s="317"/>
      <c r="VOI41" s="317"/>
      <c r="VOJ41" s="317"/>
      <c r="VOK41" s="156" t="s">
        <v>18</v>
      </c>
      <c r="VOL41" s="157" t="s">
        <v>1</v>
      </c>
      <c r="VOM41" s="156" t="s">
        <v>29</v>
      </c>
      <c r="VON41" s="318" t="s">
        <v>247</v>
      </c>
      <c r="VOO41" s="317"/>
      <c r="VOP41" s="317"/>
      <c r="VOQ41" s="317"/>
      <c r="VOR41" s="317"/>
      <c r="VOS41" s="156" t="s">
        <v>18</v>
      </c>
      <c r="VOT41" s="157" t="s">
        <v>1</v>
      </c>
      <c r="VOU41" s="156" t="s">
        <v>29</v>
      </c>
      <c r="VOV41" s="318" t="s">
        <v>247</v>
      </c>
      <c r="VOW41" s="317"/>
      <c r="VOX41" s="317"/>
      <c r="VOY41" s="317"/>
      <c r="VOZ41" s="317"/>
      <c r="VPA41" s="156" t="s">
        <v>18</v>
      </c>
      <c r="VPB41" s="157" t="s">
        <v>1</v>
      </c>
      <c r="VPC41" s="156" t="s">
        <v>29</v>
      </c>
      <c r="VPD41" s="318" t="s">
        <v>247</v>
      </c>
      <c r="VPE41" s="317"/>
      <c r="VPF41" s="317"/>
      <c r="VPG41" s="317"/>
      <c r="VPH41" s="317"/>
      <c r="VPI41" s="156" t="s">
        <v>18</v>
      </c>
      <c r="VPJ41" s="157" t="s">
        <v>1</v>
      </c>
      <c r="VPK41" s="156" t="s">
        <v>29</v>
      </c>
      <c r="VPL41" s="318" t="s">
        <v>247</v>
      </c>
      <c r="VPM41" s="317"/>
      <c r="VPN41" s="317"/>
      <c r="VPO41" s="317"/>
      <c r="VPP41" s="317"/>
      <c r="VPQ41" s="156" t="s">
        <v>18</v>
      </c>
      <c r="VPR41" s="157" t="s">
        <v>1</v>
      </c>
      <c r="VPS41" s="156" t="s">
        <v>29</v>
      </c>
      <c r="VPT41" s="318" t="s">
        <v>247</v>
      </c>
      <c r="VPU41" s="317"/>
      <c r="VPV41" s="317"/>
      <c r="VPW41" s="317"/>
      <c r="VPX41" s="317"/>
      <c r="VPY41" s="156" t="s">
        <v>18</v>
      </c>
      <c r="VPZ41" s="157" t="s">
        <v>1</v>
      </c>
      <c r="VQA41" s="156" t="s">
        <v>29</v>
      </c>
      <c r="VQB41" s="318" t="s">
        <v>247</v>
      </c>
      <c r="VQC41" s="317"/>
      <c r="VQD41" s="317"/>
      <c r="VQE41" s="317"/>
      <c r="VQF41" s="317"/>
      <c r="VQG41" s="156" t="s">
        <v>18</v>
      </c>
      <c r="VQH41" s="157" t="s">
        <v>1</v>
      </c>
      <c r="VQI41" s="156" t="s">
        <v>29</v>
      </c>
      <c r="VQJ41" s="318" t="s">
        <v>247</v>
      </c>
      <c r="VQK41" s="317"/>
      <c r="VQL41" s="317"/>
      <c r="VQM41" s="317"/>
      <c r="VQN41" s="317"/>
      <c r="VQO41" s="156" t="s">
        <v>18</v>
      </c>
      <c r="VQP41" s="157" t="s">
        <v>1</v>
      </c>
      <c r="VQQ41" s="156" t="s">
        <v>29</v>
      </c>
      <c r="VQR41" s="318" t="s">
        <v>247</v>
      </c>
      <c r="VQS41" s="317"/>
      <c r="VQT41" s="317"/>
      <c r="VQU41" s="317"/>
      <c r="VQV41" s="317"/>
      <c r="VQW41" s="156" t="s">
        <v>18</v>
      </c>
      <c r="VQX41" s="157" t="s">
        <v>1</v>
      </c>
      <c r="VQY41" s="156" t="s">
        <v>29</v>
      </c>
      <c r="VQZ41" s="318" t="s">
        <v>247</v>
      </c>
      <c r="VRA41" s="317"/>
      <c r="VRB41" s="317"/>
      <c r="VRC41" s="317"/>
      <c r="VRD41" s="317"/>
      <c r="VRE41" s="156" t="s">
        <v>18</v>
      </c>
      <c r="VRF41" s="157" t="s">
        <v>1</v>
      </c>
      <c r="VRG41" s="156" t="s">
        <v>29</v>
      </c>
      <c r="VRH41" s="318" t="s">
        <v>247</v>
      </c>
      <c r="VRI41" s="317"/>
      <c r="VRJ41" s="317"/>
      <c r="VRK41" s="317"/>
      <c r="VRL41" s="317"/>
      <c r="VRM41" s="156" t="s">
        <v>18</v>
      </c>
      <c r="VRN41" s="157" t="s">
        <v>1</v>
      </c>
      <c r="VRO41" s="156" t="s">
        <v>29</v>
      </c>
      <c r="VRP41" s="318" t="s">
        <v>247</v>
      </c>
      <c r="VRQ41" s="317"/>
      <c r="VRR41" s="317"/>
      <c r="VRS41" s="317"/>
      <c r="VRT41" s="317"/>
      <c r="VRU41" s="156" t="s">
        <v>18</v>
      </c>
      <c r="VRV41" s="157" t="s">
        <v>1</v>
      </c>
      <c r="VRW41" s="156" t="s">
        <v>29</v>
      </c>
      <c r="VRX41" s="318" t="s">
        <v>247</v>
      </c>
      <c r="VRY41" s="317"/>
      <c r="VRZ41" s="317"/>
      <c r="VSA41" s="317"/>
      <c r="VSB41" s="317"/>
      <c r="VSC41" s="156" t="s">
        <v>18</v>
      </c>
      <c r="VSD41" s="157" t="s">
        <v>1</v>
      </c>
      <c r="VSE41" s="156" t="s">
        <v>29</v>
      </c>
      <c r="VSF41" s="318" t="s">
        <v>247</v>
      </c>
      <c r="VSG41" s="317"/>
      <c r="VSH41" s="317"/>
      <c r="VSI41" s="317"/>
      <c r="VSJ41" s="317"/>
      <c r="VSK41" s="156" t="s">
        <v>18</v>
      </c>
      <c r="VSL41" s="157" t="s">
        <v>1</v>
      </c>
      <c r="VSM41" s="156" t="s">
        <v>29</v>
      </c>
      <c r="VSN41" s="318" t="s">
        <v>247</v>
      </c>
      <c r="VSO41" s="317"/>
      <c r="VSP41" s="317"/>
      <c r="VSQ41" s="317"/>
      <c r="VSR41" s="317"/>
      <c r="VSS41" s="156" t="s">
        <v>18</v>
      </c>
      <c r="VST41" s="157" t="s">
        <v>1</v>
      </c>
      <c r="VSU41" s="156" t="s">
        <v>29</v>
      </c>
      <c r="VSV41" s="318" t="s">
        <v>247</v>
      </c>
      <c r="VSW41" s="317"/>
      <c r="VSX41" s="317"/>
      <c r="VSY41" s="317"/>
      <c r="VSZ41" s="317"/>
      <c r="VTA41" s="156" t="s">
        <v>18</v>
      </c>
      <c r="VTB41" s="157" t="s">
        <v>1</v>
      </c>
      <c r="VTC41" s="156" t="s">
        <v>29</v>
      </c>
      <c r="VTD41" s="318" t="s">
        <v>247</v>
      </c>
      <c r="VTE41" s="317"/>
      <c r="VTF41" s="317"/>
      <c r="VTG41" s="317"/>
      <c r="VTH41" s="317"/>
      <c r="VTI41" s="156" t="s">
        <v>18</v>
      </c>
      <c r="VTJ41" s="157" t="s">
        <v>1</v>
      </c>
      <c r="VTK41" s="156" t="s">
        <v>29</v>
      </c>
      <c r="VTL41" s="318" t="s">
        <v>247</v>
      </c>
      <c r="VTM41" s="317"/>
      <c r="VTN41" s="317"/>
      <c r="VTO41" s="317"/>
      <c r="VTP41" s="317"/>
      <c r="VTQ41" s="156" t="s">
        <v>18</v>
      </c>
      <c r="VTR41" s="157" t="s">
        <v>1</v>
      </c>
      <c r="VTS41" s="156" t="s">
        <v>29</v>
      </c>
      <c r="VTT41" s="318" t="s">
        <v>247</v>
      </c>
      <c r="VTU41" s="317"/>
      <c r="VTV41" s="317"/>
      <c r="VTW41" s="317"/>
      <c r="VTX41" s="317"/>
      <c r="VTY41" s="156" t="s">
        <v>18</v>
      </c>
      <c r="VTZ41" s="157" t="s">
        <v>1</v>
      </c>
      <c r="VUA41" s="156" t="s">
        <v>29</v>
      </c>
      <c r="VUB41" s="318" t="s">
        <v>247</v>
      </c>
      <c r="VUC41" s="317"/>
      <c r="VUD41" s="317"/>
      <c r="VUE41" s="317"/>
      <c r="VUF41" s="317"/>
      <c r="VUG41" s="156" t="s">
        <v>18</v>
      </c>
      <c r="VUH41" s="157" t="s">
        <v>1</v>
      </c>
      <c r="VUI41" s="156" t="s">
        <v>29</v>
      </c>
      <c r="VUJ41" s="318" t="s">
        <v>247</v>
      </c>
      <c r="VUK41" s="317"/>
      <c r="VUL41" s="317"/>
      <c r="VUM41" s="317"/>
      <c r="VUN41" s="317"/>
      <c r="VUO41" s="156" t="s">
        <v>18</v>
      </c>
      <c r="VUP41" s="157" t="s">
        <v>1</v>
      </c>
      <c r="VUQ41" s="156" t="s">
        <v>29</v>
      </c>
      <c r="VUR41" s="318" t="s">
        <v>247</v>
      </c>
      <c r="VUS41" s="317"/>
      <c r="VUT41" s="317"/>
      <c r="VUU41" s="317"/>
      <c r="VUV41" s="317"/>
      <c r="VUW41" s="156" t="s">
        <v>18</v>
      </c>
      <c r="VUX41" s="157" t="s">
        <v>1</v>
      </c>
      <c r="VUY41" s="156" t="s">
        <v>29</v>
      </c>
      <c r="VUZ41" s="318" t="s">
        <v>247</v>
      </c>
      <c r="VVA41" s="317"/>
      <c r="VVB41" s="317"/>
      <c r="VVC41" s="317"/>
      <c r="VVD41" s="317"/>
      <c r="VVE41" s="156" t="s">
        <v>18</v>
      </c>
      <c r="VVF41" s="157" t="s">
        <v>1</v>
      </c>
      <c r="VVG41" s="156" t="s">
        <v>29</v>
      </c>
      <c r="VVH41" s="318" t="s">
        <v>247</v>
      </c>
      <c r="VVI41" s="317"/>
      <c r="VVJ41" s="317"/>
      <c r="VVK41" s="317"/>
      <c r="VVL41" s="317"/>
      <c r="VVM41" s="156" t="s">
        <v>18</v>
      </c>
      <c r="VVN41" s="157" t="s">
        <v>1</v>
      </c>
      <c r="VVO41" s="156" t="s">
        <v>29</v>
      </c>
      <c r="VVP41" s="318" t="s">
        <v>247</v>
      </c>
      <c r="VVQ41" s="317"/>
      <c r="VVR41" s="317"/>
      <c r="VVS41" s="317"/>
      <c r="VVT41" s="317"/>
      <c r="VVU41" s="156" t="s">
        <v>18</v>
      </c>
      <c r="VVV41" s="157" t="s">
        <v>1</v>
      </c>
      <c r="VVW41" s="156" t="s">
        <v>29</v>
      </c>
      <c r="VVX41" s="318" t="s">
        <v>247</v>
      </c>
      <c r="VVY41" s="317"/>
      <c r="VVZ41" s="317"/>
      <c r="VWA41" s="317"/>
      <c r="VWB41" s="317"/>
      <c r="VWC41" s="156" t="s">
        <v>18</v>
      </c>
      <c r="VWD41" s="157" t="s">
        <v>1</v>
      </c>
      <c r="VWE41" s="156" t="s">
        <v>29</v>
      </c>
      <c r="VWF41" s="318" t="s">
        <v>247</v>
      </c>
      <c r="VWG41" s="317"/>
      <c r="VWH41" s="317"/>
      <c r="VWI41" s="317"/>
      <c r="VWJ41" s="317"/>
      <c r="VWK41" s="156" t="s">
        <v>18</v>
      </c>
      <c r="VWL41" s="157" t="s">
        <v>1</v>
      </c>
      <c r="VWM41" s="156" t="s">
        <v>29</v>
      </c>
      <c r="VWN41" s="318" t="s">
        <v>247</v>
      </c>
      <c r="VWO41" s="317"/>
      <c r="VWP41" s="317"/>
      <c r="VWQ41" s="317"/>
      <c r="VWR41" s="317"/>
      <c r="VWS41" s="156" t="s">
        <v>18</v>
      </c>
      <c r="VWT41" s="157" t="s">
        <v>1</v>
      </c>
      <c r="VWU41" s="156" t="s">
        <v>29</v>
      </c>
      <c r="VWV41" s="318" t="s">
        <v>247</v>
      </c>
      <c r="VWW41" s="317"/>
      <c r="VWX41" s="317"/>
      <c r="VWY41" s="317"/>
      <c r="VWZ41" s="317"/>
      <c r="VXA41" s="156" t="s">
        <v>18</v>
      </c>
      <c r="VXB41" s="157" t="s">
        <v>1</v>
      </c>
      <c r="VXC41" s="156" t="s">
        <v>29</v>
      </c>
      <c r="VXD41" s="318" t="s">
        <v>247</v>
      </c>
      <c r="VXE41" s="317"/>
      <c r="VXF41" s="317"/>
      <c r="VXG41" s="317"/>
      <c r="VXH41" s="317"/>
      <c r="VXI41" s="156" t="s">
        <v>18</v>
      </c>
      <c r="VXJ41" s="157" t="s">
        <v>1</v>
      </c>
      <c r="VXK41" s="156" t="s">
        <v>29</v>
      </c>
      <c r="VXL41" s="318" t="s">
        <v>247</v>
      </c>
      <c r="VXM41" s="317"/>
      <c r="VXN41" s="317"/>
      <c r="VXO41" s="317"/>
      <c r="VXP41" s="317"/>
      <c r="VXQ41" s="156" t="s">
        <v>18</v>
      </c>
      <c r="VXR41" s="157" t="s">
        <v>1</v>
      </c>
      <c r="VXS41" s="156" t="s">
        <v>29</v>
      </c>
      <c r="VXT41" s="318" t="s">
        <v>247</v>
      </c>
      <c r="VXU41" s="317"/>
      <c r="VXV41" s="317"/>
      <c r="VXW41" s="317"/>
      <c r="VXX41" s="317"/>
      <c r="VXY41" s="156" t="s">
        <v>18</v>
      </c>
      <c r="VXZ41" s="157" t="s">
        <v>1</v>
      </c>
      <c r="VYA41" s="156" t="s">
        <v>29</v>
      </c>
      <c r="VYB41" s="318" t="s">
        <v>247</v>
      </c>
      <c r="VYC41" s="317"/>
      <c r="VYD41" s="317"/>
      <c r="VYE41" s="317"/>
      <c r="VYF41" s="317"/>
      <c r="VYG41" s="156" t="s">
        <v>18</v>
      </c>
      <c r="VYH41" s="157" t="s">
        <v>1</v>
      </c>
      <c r="VYI41" s="156" t="s">
        <v>29</v>
      </c>
      <c r="VYJ41" s="318" t="s">
        <v>247</v>
      </c>
      <c r="VYK41" s="317"/>
      <c r="VYL41" s="317"/>
      <c r="VYM41" s="317"/>
      <c r="VYN41" s="317"/>
      <c r="VYO41" s="156" t="s">
        <v>18</v>
      </c>
      <c r="VYP41" s="157" t="s">
        <v>1</v>
      </c>
      <c r="VYQ41" s="156" t="s">
        <v>29</v>
      </c>
      <c r="VYR41" s="318" t="s">
        <v>247</v>
      </c>
      <c r="VYS41" s="317"/>
      <c r="VYT41" s="317"/>
      <c r="VYU41" s="317"/>
      <c r="VYV41" s="317"/>
      <c r="VYW41" s="156" t="s">
        <v>18</v>
      </c>
      <c r="VYX41" s="157" t="s">
        <v>1</v>
      </c>
      <c r="VYY41" s="156" t="s">
        <v>29</v>
      </c>
      <c r="VYZ41" s="318" t="s">
        <v>247</v>
      </c>
      <c r="VZA41" s="317"/>
      <c r="VZB41" s="317"/>
      <c r="VZC41" s="317"/>
      <c r="VZD41" s="317"/>
      <c r="VZE41" s="156" t="s">
        <v>18</v>
      </c>
      <c r="VZF41" s="157" t="s">
        <v>1</v>
      </c>
      <c r="VZG41" s="156" t="s">
        <v>29</v>
      </c>
      <c r="VZH41" s="318" t="s">
        <v>247</v>
      </c>
      <c r="VZI41" s="317"/>
      <c r="VZJ41" s="317"/>
      <c r="VZK41" s="317"/>
      <c r="VZL41" s="317"/>
      <c r="VZM41" s="156" t="s">
        <v>18</v>
      </c>
      <c r="VZN41" s="157" t="s">
        <v>1</v>
      </c>
      <c r="VZO41" s="156" t="s">
        <v>29</v>
      </c>
      <c r="VZP41" s="318" t="s">
        <v>247</v>
      </c>
      <c r="VZQ41" s="317"/>
      <c r="VZR41" s="317"/>
      <c r="VZS41" s="317"/>
      <c r="VZT41" s="317"/>
      <c r="VZU41" s="156" t="s">
        <v>18</v>
      </c>
      <c r="VZV41" s="157" t="s">
        <v>1</v>
      </c>
      <c r="VZW41" s="156" t="s">
        <v>29</v>
      </c>
      <c r="VZX41" s="318" t="s">
        <v>247</v>
      </c>
      <c r="VZY41" s="317"/>
      <c r="VZZ41" s="317"/>
      <c r="WAA41" s="317"/>
      <c r="WAB41" s="317"/>
      <c r="WAC41" s="156" t="s">
        <v>18</v>
      </c>
      <c r="WAD41" s="157" t="s">
        <v>1</v>
      </c>
      <c r="WAE41" s="156" t="s">
        <v>29</v>
      </c>
      <c r="WAF41" s="318" t="s">
        <v>247</v>
      </c>
      <c r="WAG41" s="317"/>
      <c r="WAH41" s="317"/>
      <c r="WAI41" s="317"/>
      <c r="WAJ41" s="317"/>
      <c r="WAK41" s="156" t="s">
        <v>18</v>
      </c>
      <c r="WAL41" s="157" t="s">
        <v>1</v>
      </c>
      <c r="WAM41" s="156" t="s">
        <v>29</v>
      </c>
      <c r="WAN41" s="318" t="s">
        <v>247</v>
      </c>
      <c r="WAO41" s="317"/>
      <c r="WAP41" s="317"/>
      <c r="WAQ41" s="317"/>
      <c r="WAR41" s="317"/>
      <c r="WAS41" s="156" t="s">
        <v>18</v>
      </c>
      <c r="WAT41" s="157" t="s">
        <v>1</v>
      </c>
      <c r="WAU41" s="156" t="s">
        <v>29</v>
      </c>
      <c r="WAV41" s="318" t="s">
        <v>247</v>
      </c>
      <c r="WAW41" s="317"/>
      <c r="WAX41" s="317"/>
      <c r="WAY41" s="317"/>
      <c r="WAZ41" s="317"/>
      <c r="WBA41" s="156" t="s">
        <v>18</v>
      </c>
      <c r="WBB41" s="157" t="s">
        <v>1</v>
      </c>
      <c r="WBC41" s="156" t="s">
        <v>29</v>
      </c>
      <c r="WBD41" s="318" t="s">
        <v>247</v>
      </c>
      <c r="WBE41" s="317"/>
      <c r="WBF41" s="317"/>
      <c r="WBG41" s="317"/>
      <c r="WBH41" s="317"/>
      <c r="WBI41" s="156" t="s">
        <v>18</v>
      </c>
      <c r="WBJ41" s="157" t="s">
        <v>1</v>
      </c>
      <c r="WBK41" s="156" t="s">
        <v>29</v>
      </c>
      <c r="WBL41" s="318" t="s">
        <v>247</v>
      </c>
      <c r="WBM41" s="317"/>
      <c r="WBN41" s="317"/>
      <c r="WBO41" s="317"/>
      <c r="WBP41" s="317"/>
      <c r="WBQ41" s="156" t="s">
        <v>18</v>
      </c>
      <c r="WBR41" s="157" t="s">
        <v>1</v>
      </c>
      <c r="WBS41" s="156" t="s">
        <v>29</v>
      </c>
      <c r="WBT41" s="318" t="s">
        <v>247</v>
      </c>
      <c r="WBU41" s="317"/>
      <c r="WBV41" s="317"/>
      <c r="WBW41" s="317"/>
      <c r="WBX41" s="317"/>
      <c r="WBY41" s="156" t="s">
        <v>18</v>
      </c>
      <c r="WBZ41" s="157" t="s">
        <v>1</v>
      </c>
      <c r="WCA41" s="156" t="s">
        <v>29</v>
      </c>
      <c r="WCB41" s="318" t="s">
        <v>247</v>
      </c>
      <c r="WCC41" s="317"/>
      <c r="WCD41" s="317"/>
      <c r="WCE41" s="317"/>
      <c r="WCF41" s="317"/>
      <c r="WCG41" s="156" t="s">
        <v>18</v>
      </c>
      <c r="WCH41" s="157" t="s">
        <v>1</v>
      </c>
      <c r="WCI41" s="156" t="s">
        <v>29</v>
      </c>
      <c r="WCJ41" s="318" t="s">
        <v>247</v>
      </c>
      <c r="WCK41" s="317"/>
      <c r="WCL41" s="317"/>
      <c r="WCM41" s="317"/>
      <c r="WCN41" s="317"/>
      <c r="WCO41" s="156" t="s">
        <v>18</v>
      </c>
      <c r="WCP41" s="157" t="s">
        <v>1</v>
      </c>
      <c r="WCQ41" s="156" t="s">
        <v>29</v>
      </c>
      <c r="WCR41" s="318" t="s">
        <v>247</v>
      </c>
      <c r="WCS41" s="317"/>
      <c r="WCT41" s="317"/>
      <c r="WCU41" s="317"/>
      <c r="WCV41" s="317"/>
      <c r="WCW41" s="156" t="s">
        <v>18</v>
      </c>
      <c r="WCX41" s="157" t="s">
        <v>1</v>
      </c>
      <c r="WCY41" s="156" t="s">
        <v>29</v>
      </c>
      <c r="WCZ41" s="318" t="s">
        <v>247</v>
      </c>
      <c r="WDA41" s="317"/>
      <c r="WDB41" s="317"/>
      <c r="WDC41" s="317"/>
      <c r="WDD41" s="317"/>
      <c r="WDE41" s="156" t="s">
        <v>18</v>
      </c>
      <c r="WDF41" s="157" t="s">
        <v>1</v>
      </c>
      <c r="WDG41" s="156" t="s">
        <v>29</v>
      </c>
      <c r="WDH41" s="318" t="s">
        <v>247</v>
      </c>
      <c r="WDI41" s="317"/>
      <c r="WDJ41" s="317"/>
      <c r="WDK41" s="317"/>
      <c r="WDL41" s="317"/>
      <c r="WDM41" s="156" t="s">
        <v>18</v>
      </c>
      <c r="WDN41" s="157" t="s">
        <v>1</v>
      </c>
      <c r="WDO41" s="156" t="s">
        <v>29</v>
      </c>
      <c r="WDP41" s="318" t="s">
        <v>247</v>
      </c>
      <c r="WDQ41" s="317"/>
      <c r="WDR41" s="317"/>
      <c r="WDS41" s="317"/>
      <c r="WDT41" s="317"/>
      <c r="WDU41" s="156" t="s">
        <v>18</v>
      </c>
      <c r="WDV41" s="157" t="s">
        <v>1</v>
      </c>
      <c r="WDW41" s="156" t="s">
        <v>29</v>
      </c>
      <c r="WDX41" s="318" t="s">
        <v>247</v>
      </c>
      <c r="WDY41" s="317"/>
      <c r="WDZ41" s="317"/>
      <c r="WEA41" s="317"/>
      <c r="WEB41" s="317"/>
      <c r="WEC41" s="156" t="s">
        <v>18</v>
      </c>
      <c r="WED41" s="157" t="s">
        <v>1</v>
      </c>
      <c r="WEE41" s="156" t="s">
        <v>29</v>
      </c>
      <c r="WEF41" s="318" t="s">
        <v>247</v>
      </c>
      <c r="WEG41" s="317"/>
      <c r="WEH41" s="317"/>
      <c r="WEI41" s="317"/>
      <c r="WEJ41" s="317"/>
      <c r="WEK41" s="156" t="s">
        <v>18</v>
      </c>
      <c r="WEL41" s="157" t="s">
        <v>1</v>
      </c>
      <c r="WEM41" s="156" t="s">
        <v>29</v>
      </c>
      <c r="WEN41" s="318" t="s">
        <v>247</v>
      </c>
      <c r="WEO41" s="317"/>
      <c r="WEP41" s="317"/>
      <c r="WEQ41" s="317"/>
      <c r="WER41" s="317"/>
      <c r="WES41" s="156" t="s">
        <v>18</v>
      </c>
      <c r="WET41" s="157" t="s">
        <v>1</v>
      </c>
      <c r="WEU41" s="156" t="s">
        <v>29</v>
      </c>
      <c r="WEV41" s="318" t="s">
        <v>247</v>
      </c>
      <c r="WEW41" s="317"/>
      <c r="WEX41" s="317"/>
      <c r="WEY41" s="317"/>
      <c r="WEZ41" s="317"/>
      <c r="WFA41" s="156" t="s">
        <v>18</v>
      </c>
      <c r="WFB41" s="157" t="s">
        <v>1</v>
      </c>
      <c r="WFC41" s="156" t="s">
        <v>29</v>
      </c>
      <c r="WFD41" s="318" t="s">
        <v>247</v>
      </c>
      <c r="WFE41" s="317"/>
      <c r="WFF41" s="317"/>
      <c r="WFG41" s="317"/>
      <c r="WFH41" s="317"/>
      <c r="WFI41" s="156" t="s">
        <v>18</v>
      </c>
      <c r="WFJ41" s="157" t="s">
        <v>1</v>
      </c>
      <c r="WFK41" s="156" t="s">
        <v>29</v>
      </c>
      <c r="WFL41" s="318" t="s">
        <v>247</v>
      </c>
      <c r="WFM41" s="317"/>
      <c r="WFN41" s="317"/>
      <c r="WFO41" s="317"/>
      <c r="WFP41" s="317"/>
      <c r="WFQ41" s="156" t="s">
        <v>18</v>
      </c>
      <c r="WFR41" s="157" t="s">
        <v>1</v>
      </c>
      <c r="WFS41" s="156" t="s">
        <v>29</v>
      </c>
      <c r="WFT41" s="318" t="s">
        <v>247</v>
      </c>
      <c r="WFU41" s="317"/>
      <c r="WFV41" s="317"/>
      <c r="WFW41" s="317"/>
      <c r="WFX41" s="317"/>
      <c r="WFY41" s="156" t="s">
        <v>18</v>
      </c>
      <c r="WFZ41" s="157" t="s">
        <v>1</v>
      </c>
      <c r="WGA41" s="156" t="s">
        <v>29</v>
      </c>
      <c r="WGB41" s="318" t="s">
        <v>247</v>
      </c>
      <c r="WGC41" s="317"/>
      <c r="WGD41" s="317"/>
      <c r="WGE41" s="317"/>
      <c r="WGF41" s="317"/>
      <c r="WGG41" s="156" t="s">
        <v>18</v>
      </c>
      <c r="WGH41" s="157" t="s">
        <v>1</v>
      </c>
      <c r="WGI41" s="156" t="s">
        <v>29</v>
      </c>
      <c r="WGJ41" s="318" t="s">
        <v>247</v>
      </c>
      <c r="WGK41" s="317"/>
      <c r="WGL41" s="317"/>
      <c r="WGM41" s="317"/>
      <c r="WGN41" s="317"/>
      <c r="WGO41" s="156" t="s">
        <v>18</v>
      </c>
      <c r="WGP41" s="157" t="s">
        <v>1</v>
      </c>
      <c r="WGQ41" s="156" t="s">
        <v>29</v>
      </c>
      <c r="WGR41" s="318" t="s">
        <v>247</v>
      </c>
      <c r="WGS41" s="317"/>
      <c r="WGT41" s="317"/>
      <c r="WGU41" s="317"/>
      <c r="WGV41" s="317"/>
      <c r="WGW41" s="156" t="s">
        <v>18</v>
      </c>
      <c r="WGX41" s="157" t="s">
        <v>1</v>
      </c>
      <c r="WGY41" s="156" t="s">
        <v>29</v>
      </c>
      <c r="WGZ41" s="318" t="s">
        <v>247</v>
      </c>
      <c r="WHA41" s="317"/>
      <c r="WHB41" s="317"/>
      <c r="WHC41" s="317"/>
      <c r="WHD41" s="317"/>
      <c r="WHE41" s="156" t="s">
        <v>18</v>
      </c>
      <c r="WHF41" s="157" t="s">
        <v>1</v>
      </c>
      <c r="WHG41" s="156" t="s">
        <v>29</v>
      </c>
      <c r="WHH41" s="318" t="s">
        <v>247</v>
      </c>
      <c r="WHI41" s="317"/>
      <c r="WHJ41" s="317"/>
      <c r="WHK41" s="317"/>
      <c r="WHL41" s="317"/>
      <c r="WHM41" s="156" t="s">
        <v>18</v>
      </c>
      <c r="WHN41" s="157" t="s">
        <v>1</v>
      </c>
      <c r="WHO41" s="156" t="s">
        <v>29</v>
      </c>
      <c r="WHP41" s="318" t="s">
        <v>247</v>
      </c>
      <c r="WHQ41" s="317"/>
      <c r="WHR41" s="317"/>
      <c r="WHS41" s="317"/>
      <c r="WHT41" s="317"/>
      <c r="WHU41" s="156" t="s">
        <v>18</v>
      </c>
      <c r="WHV41" s="157" t="s">
        <v>1</v>
      </c>
      <c r="WHW41" s="156" t="s">
        <v>29</v>
      </c>
      <c r="WHX41" s="318" t="s">
        <v>247</v>
      </c>
      <c r="WHY41" s="317"/>
      <c r="WHZ41" s="317"/>
      <c r="WIA41" s="317"/>
      <c r="WIB41" s="317"/>
      <c r="WIC41" s="156" t="s">
        <v>18</v>
      </c>
      <c r="WID41" s="157" t="s">
        <v>1</v>
      </c>
      <c r="WIE41" s="156" t="s">
        <v>29</v>
      </c>
      <c r="WIF41" s="318" t="s">
        <v>247</v>
      </c>
      <c r="WIG41" s="317"/>
      <c r="WIH41" s="317"/>
      <c r="WII41" s="317"/>
      <c r="WIJ41" s="317"/>
      <c r="WIK41" s="156" t="s">
        <v>18</v>
      </c>
      <c r="WIL41" s="157" t="s">
        <v>1</v>
      </c>
      <c r="WIM41" s="156" t="s">
        <v>29</v>
      </c>
      <c r="WIN41" s="318" t="s">
        <v>247</v>
      </c>
      <c r="WIO41" s="317"/>
      <c r="WIP41" s="317"/>
      <c r="WIQ41" s="317"/>
      <c r="WIR41" s="317"/>
      <c r="WIS41" s="156" t="s">
        <v>18</v>
      </c>
      <c r="WIT41" s="157" t="s">
        <v>1</v>
      </c>
      <c r="WIU41" s="156" t="s">
        <v>29</v>
      </c>
      <c r="WIV41" s="318" t="s">
        <v>247</v>
      </c>
      <c r="WIW41" s="317"/>
      <c r="WIX41" s="317"/>
      <c r="WIY41" s="317"/>
      <c r="WIZ41" s="317"/>
      <c r="WJA41" s="156" t="s">
        <v>18</v>
      </c>
      <c r="WJB41" s="157" t="s">
        <v>1</v>
      </c>
      <c r="WJC41" s="156" t="s">
        <v>29</v>
      </c>
      <c r="WJD41" s="318" t="s">
        <v>247</v>
      </c>
      <c r="WJE41" s="317"/>
      <c r="WJF41" s="317"/>
      <c r="WJG41" s="317"/>
      <c r="WJH41" s="317"/>
      <c r="WJI41" s="156" t="s">
        <v>18</v>
      </c>
      <c r="WJJ41" s="157" t="s">
        <v>1</v>
      </c>
      <c r="WJK41" s="156" t="s">
        <v>29</v>
      </c>
      <c r="WJL41" s="318" t="s">
        <v>247</v>
      </c>
      <c r="WJM41" s="317"/>
      <c r="WJN41" s="317"/>
      <c r="WJO41" s="317"/>
      <c r="WJP41" s="317"/>
      <c r="WJQ41" s="156" t="s">
        <v>18</v>
      </c>
      <c r="WJR41" s="157" t="s">
        <v>1</v>
      </c>
      <c r="WJS41" s="156" t="s">
        <v>29</v>
      </c>
      <c r="WJT41" s="318" t="s">
        <v>247</v>
      </c>
      <c r="WJU41" s="317"/>
      <c r="WJV41" s="317"/>
      <c r="WJW41" s="317"/>
      <c r="WJX41" s="317"/>
      <c r="WJY41" s="156" t="s">
        <v>18</v>
      </c>
      <c r="WJZ41" s="157" t="s">
        <v>1</v>
      </c>
      <c r="WKA41" s="156" t="s">
        <v>29</v>
      </c>
      <c r="WKB41" s="318" t="s">
        <v>247</v>
      </c>
      <c r="WKC41" s="317"/>
      <c r="WKD41" s="317"/>
      <c r="WKE41" s="317"/>
      <c r="WKF41" s="317"/>
      <c r="WKG41" s="156" t="s">
        <v>18</v>
      </c>
      <c r="WKH41" s="157" t="s">
        <v>1</v>
      </c>
      <c r="WKI41" s="156" t="s">
        <v>29</v>
      </c>
      <c r="WKJ41" s="318" t="s">
        <v>247</v>
      </c>
      <c r="WKK41" s="317"/>
      <c r="WKL41" s="317"/>
      <c r="WKM41" s="317"/>
      <c r="WKN41" s="317"/>
      <c r="WKO41" s="156" t="s">
        <v>18</v>
      </c>
      <c r="WKP41" s="157" t="s">
        <v>1</v>
      </c>
      <c r="WKQ41" s="156" t="s">
        <v>29</v>
      </c>
      <c r="WKR41" s="318" t="s">
        <v>247</v>
      </c>
      <c r="WKS41" s="317"/>
      <c r="WKT41" s="317"/>
      <c r="WKU41" s="317"/>
      <c r="WKV41" s="317"/>
      <c r="WKW41" s="156" t="s">
        <v>18</v>
      </c>
      <c r="WKX41" s="157" t="s">
        <v>1</v>
      </c>
      <c r="WKY41" s="156" t="s">
        <v>29</v>
      </c>
      <c r="WKZ41" s="318" t="s">
        <v>247</v>
      </c>
      <c r="WLA41" s="317"/>
      <c r="WLB41" s="317"/>
      <c r="WLC41" s="317"/>
      <c r="WLD41" s="317"/>
      <c r="WLE41" s="156" t="s">
        <v>18</v>
      </c>
      <c r="WLF41" s="157" t="s">
        <v>1</v>
      </c>
      <c r="WLG41" s="156" t="s">
        <v>29</v>
      </c>
      <c r="WLH41" s="318" t="s">
        <v>247</v>
      </c>
      <c r="WLI41" s="317"/>
      <c r="WLJ41" s="317"/>
      <c r="WLK41" s="317"/>
      <c r="WLL41" s="317"/>
      <c r="WLM41" s="156" t="s">
        <v>18</v>
      </c>
      <c r="WLN41" s="157" t="s">
        <v>1</v>
      </c>
      <c r="WLO41" s="156" t="s">
        <v>29</v>
      </c>
      <c r="WLP41" s="318" t="s">
        <v>247</v>
      </c>
      <c r="WLQ41" s="317"/>
      <c r="WLR41" s="317"/>
      <c r="WLS41" s="317"/>
      <c r="WLT41" s="317"/>
      <c r="WLU41" s="156" t="s">
        <v>18</v>
      </c>
      <c r="WLV41" s="157" t="s">
        <v>1</v>
      </c>
      <c r="WLW41" s="156" t="s">
        <v>29</v>
      </c>
      <c r="WLX41" s="318" t="s">
        <v>247</v>
      </c>
      <c r="WLY41" s="317"/>
      <c r="WLZ41" s="317"/>
      <c r="WMA41" s="317"/>
      <c r="WMB41" s="317"/>
      <c r="WMC41" s="156" t="s">
        <v>18</v>
      </c>
      <c r="WMD41" s="157" t="s">
        <v>1</v>
      </c>
      <c r="WME41" s="156" t="s">
        <v>29</v>
      </c>
      <c r="WMF41" s="318" t="s">
        <v>247</v>
      </c>
      <c r="WMG41" s="317"/>
      <c r="WMH41" s="317"/>
      <c r="WMI41" s="317"/>
      <c r="WMJ41" s="317"/>
      <c r="WMK41" s="156" t="s">
        <v>18</v>
      </c>
      <c r="WML41" s="157" t="s">
        <v>1</v>
      </c>
      <c r="WMM41" s="156" t="s">
        <v>29</v>
      </c>
      <c r="WMN41" s="318" t="s">
        <v>247</v>
      </c>
      <c r="WMO41" s="317"/>
      <c r="WMP41" s="317"/>
      <c r="WMQ41" s="317"/>
      <c r="WMR41" s="317"/>
      <c r="WMS41" s="156" t="s">
        <v>18</v>
      </c>
      <c r="WMT41" s="157" t="s">
        <v>1</v>
      </c>
      <c r="WMU41" s="156" t="s">
        <v>29</v>
      </c>
      <c r="WMV41" s="318" t="s">
        <v>247</v>
      </c>
      <c r="WMW41" s="317"/>
      <c r="WMX41" s="317"/>
      <c r="WMY41" s="317"/>
      <c r="WMZ41" s="317"/>
      <c r="WNA41" s="156" t="s">
        <v>18</v>
      </c>
      <c r="WNB41" s="157" t="s">
        <v>1</v>
      </c>
      <c r="WNC41" s="156" t="s">
        <v>29</v>
      </c>
      <c r="WND41" s="318" t="s">
        <v>247</v>
      </c>
      <c r="WNE41" s="317"/>
      <c r="WNF41" s="317"/>
      <c r="WNG41" s="317"/>
      <c r="WNH41" s="317"/>
      <c r="WNI41" s="156" t="s">
        <v>18</v>
      </c>
      <c r="WNJ41" s="157" t="s">
        <v>1</v>
      </c>
      <c r="WNK41" s="156" t="s">
        <v>29</v>
      </c>
      <c r="WNL41" s="318" t="s">
        <v>247</v>
      </c>
      <c r="WNM41" s="317"/>
      <c r="WNN41" s="317"/>
      <c r="WNO41" s="317"/>
      <c r="WNP41" s="317"/>
      <c r="WNQ41" s="156" t="s">
        <v>18</v>
      </c>
      <c r="WNR41" s="157" t="s">
        <v>1</v>
      </c>
      <c r="WNS41" s="156" t="s">
        <v>29</v>
      </c>
      <c r="WNT41" s="318" t="s">
        <v>247</v>
      </c>
      <c r="WNU41" s="317"/>
      <c r="WNV41" s="317"/>
      <c r="WNW41" s="317"/>
      <c r="WNX41" s="317"/>
      <c r="WNY41" s="156" t="s">
        <v>18</v>
      </c>
      <c r="WNZ41" s="157" t="s">
        <v>1</v>
      </c>
      <c r="WOA41" s="156" t="s">
        <v>29</v>
      </c>
      <c r="WOB41" s="318" t="s">
        <v>247</v>
      </c>
      <c r="WOC41" s="317"/>
      <c r="WOD41" s="317"/>
      <c r="WOE41" s="317"/>
      <c r="WOF41" s="317"/>
      <c r="WOG41" s="156" t="s">
        <v>18</v>
      </c>
      <c r="WOH41" s="157" t="s">
        <v>1</v>
      </c>
      <c r="WOI41" s="156" t="s">
        <v>29</v>
      </c>
      <c r="WOJ41" s="318" t="s">
        <v>247</v>
      </c>
      <c r="WOK41" s="317"/>
      <c r="WOL41" s="317"/>
      <c r="WOM41" s="317"/>
      <c r="WON41" s="317"/>
      <c r="WOO41" s="156" t="s">
        <v>18</v>
      </c>
      <c r="WOP41" s="157" t="s">
        <v>1</v>
      </c>
      <c r="WOQ41" s="156" t="s">
        <v>29</v>
      </c>
      <c r="WOR41" s="318" t="s">
        <v>247</v>
      </c>
      <c r="WOS41" s="317"/>
      <c r="WOT41" s="317"/>
      <c r="WOU41" s="317"/>
      <c r="WOV41" s="317"/>
      <c r="WOW41" s="156" t="s">
        <v>18</v>
      </c>
      <c r="WOX41" s="157" t="s">
        <v>1</v>
      </c>
      <c r="WOY41" s="156" t="s">
        <v>29</v>
      </c>
      <c r="WOZ41" s="318" t="s">
        <v>247</v>
      </c>
      <c r="WPA41" s="317"/>
      <c r="WPB41" s="317"/>
      <c r="WPC41" s="317"/>
      <c r="WPD41" s="317"/>
      <c r="WPE41" s="156" t="s">
        <v>18</v>
      </c>
      <c r="WPF41" s="157" t="s">
        <v>1</v>
      </c>
      <c r="WPG41" s="156" t="s">
        <v>29</v>
      </c>
      <c r="WPH41" s="318" t="s">
        <v>247</v>
      </c>
      <c r="WPI41" s="317"/>
      <c r="WPJ41" s="317"/>
      <c r="WPK41" s="317"/>
      <c r="WPL41" s="317"/>
      <c r="WPM41" s="156" t="s">
        <v>18</v>
      </c>
      <c r="WPN41" s="157" t="s">
        <v>1</v>
      </c>
      <c r="WPO41" s="156" t="s">
        <v>29</v>
      </c>
      <c r="WPP41" s="318" t="s">
        <v>247</v>
      </c>
      <c r="WPQ41" s="317"/>
      <c r="WPR41" s="317"/>
      <c r="WPS41" s="317"/>
      <c r="WPT41" s="317"/>
      <c r="WPU41" s="156" t="s">
        <v>18</v>
      </c>
      <c r="WPV41" s="157" t="s">
        <v>1</v>
      </c>
      <c r="WPW41" s="156" t="s">
        <v>29</v>
      </c>
      <c r="WPX41" s="318" t="s">
        <v>247</v>
      </c>
      <c r="WPY41" s="317"/>
      <c r="WPZ41" s="317"/>
      <c r="WQA41" s="317"/>
      <c r="WQB41" s="317"/>
      <c r="WQC41" s="156" t="s">
        <v>18</v>
      </c>
      <c r="WQD41" s="157" t="s">
        <v>1</v>
      </c>
      <c r="WQE41" s="156" t="s">
        <v>29</v>
      </c>
      <c r="WQF41" s="318" t="s">
        <v>247</v>
      </c>
      <c r="WQG41" s="317"/>
      <c r="WQH41" s="317"/>
      <c r="WQI41" s="317"/>
      <c r="WQJ41" s="317"/>
      <c r="WQK41" s="156" t="s">
        <v>18</v>
      </c>
      <c r="WQL41" s="157" t="s">
        <v>1</v>
      </c>
      <c r="WQM41" s="156" t="s">
        <v>29</v>
      </c>
      <c r="WQN41" s="318" t="s">
        <v>247</v>
      </c>
      <c r="WQO41" s="317"/>
      <c r="WQP41" s="317"/>
      <c r="WQQ41" s="317"/>
      <c r="WQR41" s="317"/>
      <c r="WQS41" s="156" t="s">
        <v>18</v>
      </c>
      <c r="WQT41" s="157" t="s">
        <v>1</v>
      </c>
      <c r="WQU41" s="156" t="s">
        <v>29</v>
      </c>
      <c r="WQV41" s="318" t="s">
        <v>247</v>
      </c>
      <c r="WQW41" s="317"/>
      <c r="WQX41" s="317"/>
      <c r="WQY41" s="317"/>
      <c r="WQZ41" s="317"/>
      <c r="WRA41" s="156" t="s">
        <v>18</v>
      </c>
      <c r="WRB41" s="157" t="s">
        <v>1</v>
      </c>
      <c r="WRC41" s="156" t="s">
        <v>29</v>
      </c>
      <c r="WRD41" s="318" t="s">
        <v>247</v>
      </c>
      <c r="WRE41" s="317"/>
      <c r="WRF41" s="317"/>
      <c r="WRG41" s="317"/>
      <c r="WRH41" s="317"/>
      <c r="WRI41" s="156" t="s">
        <v>18</v>
      </c>
      <c r="WRJ41" s="157" t="s">
        <v>1</v>
      </c>
      <c r="WRK41" s="156" t="s">
        <v>29</v>
      </c>
      <c r="WRL41" s="318" t="s">
        <v>247</v>
      </c>
      <c r="WRM41" s="317"/>
      <c r="WRN41" s="317"/>
      <c r="WRO41" s="317"/>
      <c r="WRP41" s="317"/>
      <c r="WRQ41" s="156" t="s">
        <v>18</v>
      </c>
      <c r="WRR41" s="157" t="s">
        <v>1</v>
      </c>
      <c r="WRS41" s="156" t="s">
        <v>29</v>
      </c>
      <c r="WRT41" s="318" t="s">
        <v>247</v>
      </c>
      <c r="WRU41" s="317"/>
      <c r="WRV41" s="317"/>
      <c r="WRW41" s="317"/>
      <c r="WRX41" s="317"/>
      <c r="WRY41" s="156" t="s">
        <v>18</v>
      </c>
      <c r="WRZ41" s="157" t="s">
        <v>1</v>
      </c>
      <c r="WSA41" s="156" t="s">
        <v>29</v>
      </c>
      <c r="WSB41" s="318" t="s">
        <v>247</v>
      </c>
      <c r="WSC41" s="317"/>
      <c r="WSD41" s="317"/>
      <c r="WSE41" s="317"/>
      <c r="WSF41" s="317"/>
      <c r="WSG41" s="156" t="s">
        <v>18</v>
      </c>
      <c r="WSH41" s="157" t="s">
        <v>1</v>
      </c>
      <c r="WSI41" s="156" t="s">
        <v>29</v>
      </c>
      <c r="WSJ41" s="318" t="s">
        <v>247</v>
      </c>
      <c r="WSK41" s="317"/>
      <c r="WSL41" s="317"/>
      <c r="WSM41" s="317"/>
      <c r="WSN41" s="317"/>
      <c r="WSO41" s="156" t="s">
        <v>18</v>
      </c>
      <c r="WSP41" s="157" t="s">
        <v>1</v>
      </c>
      <c r="WSQ41" s="156" t="s">
        <v>29</v>
      </c>
      <c r="WSR41" s="318" t="s">
        <v>247</v>
      </c>
      <c r="WSS41" s="317"/>
      <c r="WST41" s="317"/>
      <c r="WSU41" s="317"/>
      <c r="WSV41" s="317"/>
      <c r="WSW41" s="156" t="s">
        <v>18</v>
      </c>
      <c r="WSX41" s="157" t="s">
        <v>1</v>
      </c>
      <c r="WSY41" s="156" t="s">
        <v>29</v>
      </c>
      <c r="WSZ41" s="318" t="s">
        <v>247</v>
      </c>
      <c r="WTA41" s="317"/>
      <c r="WTB41" s="317"/>
      <c r="WTC41" s="317"/>
      <c r="WTD41" s="317"/>
      <c r="WTE41" s="156" t="s">
        <v>18</v>
      </c>
      <c r="WTF41" s="157" t="s">
        <v>1</v>
      </c>
      <c r="WTG41" s="156" t="s">
        <v>29</v>
      </c>
      <c r="WTH41" s="318" t="s">
        <v>247</v>
      </c>
      <c r="WTI41" s="317"/>
      <c r="WTJ41" s="317"/>
      <c r="WTK41" s="317"/>
      <c r="WTL41" s="317"/>
      <c r="WTM41" s="156" t="s">
        <v>18</v>
      </c>
      <c r="WTN41" s="157" t="s">
        <v>1</v>
      </c>
      <c r="WTO41" s="156" t="s">
        <v>29</v>
      </c>
      <c r="WTP41" s="318" t="s">
        <v>247</v>
      </c>
      <c r="WTQ41" s="317"/>
      <c r="WTR41" s="317"/>
      <c r="WTS41" s="317"/>
      <c r="WTT41" s="317"/>
      <c r="WTU41" s="156" t="s">
        <v>18</v>
      </c>
      <c r="WTV41" s="157" t="s">
        <v>1</v>
      </c>
      <c r="WTW41" s="156" t="s">
        <v>29</v>
      </c>
      <c r="WTX41" s="318" t="s">
        <v>247</v>
      </c>
      <c r="WTY41" s="317"/>
      <c r="WTZ41" s="317"/>
      <c r="WUA41" s="317"/>
      <c r="WUB41" s="317"/>
      <c r="WUC41" s="156" t="s">
        <v>18</v>
      </c>
      <c r="WUD41" s="157" t="s">
        <v>1</v>
      </c>
      <c r="WUE41" s="156" t="s">
        <v>29</v>
      </c>
      <c r="WUF41" s="318" t="s">
        <v>247</v>
      </c>
      <c r="WUG41" s="317"/>
      <c r="WUH41" s="317"/>
      <c r="WUI41" s="317"/>
      <c r="WUJ41" s="317"/>
      <c r="WUK41" s="156" t="s">
        <v>18</v>
      </c>
      <c r="WUL41" s="157" t="s">
        <v>1</v>
      </c>
      <c r="WUM41" s="156" t="s">
        <v>29</v>
      </c>
      <c r="WUN41" s="318" t="s">
        <v>247</v>
      </c>
      <c r="WUO41" s="317"/>
      <c r="WUP41" s="317"/>
      <c r="WUQ41" s="317"/>
      <c r="WUR41" s="317"/>
      <c r="WUS41" s="156" t="s">
        <v>18</v>
      </c>
      <c r="WUT41" s="157" t="s">
        <v>1</v>
      </c>
      <c r="WUU41" s="156" t="s">
        <v>29</v>
      </c>
      <c r="WUV41" s="318" t="s">
        <v>247</v>
      </c>
      <c r="WUW41" s="317"/>
      <c r="WUX41" s="317"/>
      <c r="WUY41" s="317"/>
      <c r="WUZ41" s="317"/>
      <c r="WVA41" s="156" t="s">
        <v>18</v>
      </c>
      <c r="WVB41" s="157" t="s">
        <v>1</v>
      </c>
      <c r="WVC41" s="156" t="s">
        <v>29</v>
      </c>
      <c r="WVD41" s="318" t="s">
        <v>247</v>
      </c>
      <c r="WVE41" s="317"/>
      <c r="WVF41" s="317"/>
      <c r="WVG41" s="317"/>
      <c r="WVH41" s="317"/>
      <c r="WVI41" s="156" t="s">
        <v>18</v>
      </c>
      <c r="WVJ41" s="157" t="s">
        <v>1</v>
      </c>
      <c r="WVK41" s="156" t="s">
        <v>29</v>
      </c>
      <c r="WVL41" s="318" t="s">
        <v>247</v>
      </c>
      <c r="WVM41" s="317"/>
      <c r="WVN41" s="317"/>
      <c r="WVO41" s="317"/>
      <c r="WVP41" s="317"/>
      <c r="WVQ41" s="156" t="s">
        <v>18</v>
      </c>
      <c r="WVR41" s="157" t="s">
        <v>1</v>
      </c>
      <c r="WVS41" s="156" t="s">
        <v>29</v>
      </c>
      <c r="WVT41" s="318" t="s">
        <v>247</v>
      </c>
      <c r="WVU41" s="317"/>
      <c r="WVV41" s="317"/>
      <c r="WVW41" s="317"/>
      <c r="WVX41" s="317"/>
      <c r="WVY41" s="156" t="s">
        <v>18</v>
      </c>
      <c r="WVZ41" s="157" t="s">
        <v>1</v>
      </c>
      <c r="WWA41" s="156" t="s">
        <v>29</v>
      </c>
      <c r="WWB41" s="318" t="s">
        <v>247</v>
      </c>
      <c r="WWC41" s="317"/>
      <c r="WWD41" s="317"/>
      <c r="WWE41" s="317"/>
      <c r="WWF41" s="317"/>
      <c r="WWG41" s="156" t="s">
        <v>18</v>
      </c>
      <c r="WWH41" s="157" t="s">
        <v>1</v>
      </c>
      <c r="WWI41" s="156" t="s">
        <v>29</v>
      </c>
      <c r="WWJ41" s="318" t="s">
        <v>247</v>
      </c>
      <c r="WWK41" s="317"/>
      <c r="WWL41" s="317"/>
      <c r="WWM41" s="317"/>
      <c r="WWN41" s="317"/>
      <c r="WWO41" s="156" t="s">
        <v>18</v>
      </c>
      <c r="WWP41" s="157" t="s">
        <v>1</v>
      </c>
      <c r="WWQ41" s="156" t="s">
        <v>29</v>
      </c>
      <c r="WWR41" s="318" t="s">
        <v>247</v>
      </c>
      <c r="WWS41" s="317"/>
      <c r="WWT41" s="317"/>
      <c r="WWU41" s="317"/>
      <c r="WWV41" s="317"/>
      <c r="WWW41" s="156" t="s">
        <v>18</v>
      </c>
      <c r="WWX41" s="157" t="s">
        <v>1</v>
      </c>
      <c r="WWY41" s="156" t="s">
        <v>29</v>
      </c>
      <c r="WWZ41" s="318" t="s">
        <v>247</v>
      </c>
      <c r="WXA41" s="317"/>
      <c r="WXB41" s="317"/>
      <c r="WXC41" s="317"/>
      <c r="WXD41" s="317"/>
      <c r="WXE41" s="156" t="s">
        <v>18</v>
      </c>
      <c r="WXF41" s="157" t="s">
        <v>1</v>
      </c>
      <c r="WXG41" s="156" t="s">
        <v>29</v>
      </c>
      <c r="WXH41" s="318" t="s">
        <v>247</v>
      </c>
      <c r="WXI41" s="317"/>
      <c r="WXJ41" s="317"/>
      <c r="WXK41" s="317"/>
      <c r="WXL41" s="317"/>
      <c r="WXM41" s="156" t="s">
        <v>18</v>
      </c>
      <c r="WXN41" s="157" t="s">
        <v>1</v>
      </c>
      <c r="WXO41" s="156" t="s">
        <v>29</v>
      </c>
      <c r="WXP41" s="318" t="s">
        <v>247</v>
      </c>
      <c r="WXQ41" s="317"/>
      <c r="WXR41" s="317"/>
      <c r="WXS41" s="317"/>
      <c r="WXT41" s="317"/>
      <c r="WXU41" s="156" t="s">
        <v>18</v>
      </c>
      <c r="WXV41" s="157" t="s">
        <v>1</v>
      </c>
      <c r="WXW41" s="156" t="s">
        <v>29</v>
      </c>
      <c r="WXX41" s="318" t="s">
        <v>247</v>
      </c>
      <c r="WXY41" s="317"/>
      <c r="WXZ41" s="317"/>
      <c r="WYA41" s="317"/>
      <c r="WYB41" s="317"/>
      <c r="WYC41" s="156" t="s">
        <v>18</v>
      </c>
      <c r="WYD41" s="157" t="s">
        <v>1</v>
      </c>
      <c r="WYE41" s="156" t="s">
        <v>29</v>
      </c>
      <c r="WYF41" s="318" t="s">
        <v>247</v>
      </c>
      <c r="WYG41" s="317"/>
      <c r="WYH41" s="317"/>
      <c r="WYI41" s="317"/>
      <c r="WYJ41" s="317"/>
      <c r="WYK41" s="156" t="s">
        <v>18</v>
      </c>
      <c r="WYL41" s="157" t="s">
        <v>1</v>
      </c>
      <c r="WYM41" s="156" t="s">
        <v>29</v>
      </c>
      <c r="WYN41" s="318" t="s">
        <v>247</v>
      </c>
      <c r="WYO41" s="317"/>
      <c r="WYP41" s="317"/>
      <c r="WYQ41" s="317"/>
      <c r="WYR41" s="317"/>
      <c r="WYS41" s="156" t="s">
        <v>18</v>
      </c>
      <c r="WYT41" s="157" t="s">
        <v>1</v>
      </c>
      <c r="WYU41" s="156" t="s">
        <v>29</v>
      </c>
      <c r="WYV41" s="318" t="s">
        <v>247</v>
      </c>
      <c r="WYW41" s="317"/>
      <c r="WYX41" s="317"/>
      <c r="WYY41" s="317"/>
      <c r="WYZ41" s="317"/>
      <c r="WZA41" s="156" t="s">
        <v>18</v>
      </c>
      <c r="WZB41" s="157" t="s">
        <v>1</v>
      </c>
      <c r="WZC41" s="156" t="s">
        <v>29</v>
      </c>
      <c r="WZD41" s="318" t="s">
        <v>247</v>
      </c>
      <c r="WZE41" s="317"/>
      <c r="WZF41" s="317"/>
      <c r="WZG41" s="317"/>
      <c r="WZH41" s="317"/>
      <c r="WZI41" s="156" t="s">
        <v>18</v>
      </c>
      <c r="WZJ41" s="157" t="s">
        <v>1</v>
      </c>
      <c r="WZK41" s="156" t="s">
        <v>29</v>
      </c>
      <c r="WZL41" s="318" t="s">
        <v>247</v>
      </c>
      <c r="WZM41" s="317"/>
      <c r="WZN41" s="317"/>
      <c r="WZO41" s="317"/>
      <c r="WZP41" s="317"/>
      <c r="WZQ41" s="156" t="s">
        <v>18</v>
      </c>
      <c r="WZR41" s="157" t="s">
        <v>1</v>
      </c>
      <c r="WZS41" s="156" t="s">
        <v>29</v>
      </c>
      <c r="WZT41" s="318" t="s">
        <v>247</v>
      </c>
      <c r="WZU41" s="317"/>
      <c r="WZV41" s="317"/>
      <c r="WZW41" s="317"/>
      <c r="WZX41" s="317"/>
      <c r="WZY41" s="156" t="s">
        <v>18</v>
      </c>
      <c r="WZZ41" s="157" t="s">
        <v>1</v>
      </c>
      <c r="XAA41" s="156" t="s">
        <v>29</v>
      </c>
      <c r="XAB41" s="318" t="s">
        <v>247</v>
      </c>
      <c r="XAC41" s="317"/>
      <c r="XAD41" s="317"/>
      <c r="XAE41" s="317"/>
      <c r="XAF41" s="317"/>
      <c r="XAG41" s="156" t="s">
        <v>18</v>
      </c>
      <c r="XAH41" s="157" t="s">
        <v>1</v>
      </c>
      <c r="XAI41" s="156" t="s">
        <v>29</v>
      </c>
      <c r="XAJ41" s="318" t="s">
        <v>247</v>
      </c>
      <c r="XAK41" s="317"/>
      <c r="XAL41" s="317"/>
      <c r="XAM41" s="317"/>
      <c r="XAN41" s="317"/>
      <c r="XAO41" s="156" t="s">
        <v>18</v>
      </c>
      <c r="XAP41" s="157" t="s">
        <v>1</v>
      </c>
      <c r="XAQ41" s="156" t="s">
        <v>29</v>
      </c>
      <c r="XAR41" s="318" t="s">
        <v>247</v>
      </c>
      <c r="XAS41" s="317"/>
      <c r="XAT41" s="317"/>
      <c r="XAU41" s="317"/>
      <c r="XAV41" s="317"/>
      <c r="XAW41" s="156" t="s">
        <v>18</v>
      </c>
      <c r="XAX41" s="157" t="s">
        <v>1</v>
      </c>
      <c r="XAY41" s="156" t="s">
        <v>29</v>
      </c>
      <c r="XAZ41" s="318" t="s">
        <v>247</v>
      </c>
      <c r="XBA41" s="317"/>
      <c r="XBB41" s="317"/>
      <c r="XBC41" s="317"/>
      <c r="XBD41" s="317"/>
      <c r="XBE41" s="156" t="s">
        <v>18</v>
      </c>
      <c r="XBF41" s="157" t="s">
        <v>1</v>
      </c>
      <c r="XBG41" s="156" t="s">
        <v>29</v>
      </c>
      <c r="XBH41" s="318" t="s">
        <v>247</v>
      </c>
      <c r="XBI41" s="317"/>
      <c r="XBJ41" s="317"/>
      <c r="XBK41" s="317"/>
      <c r="XBL41" s="317"/>
      <c r="XBM41" s="156" t="s">
        <v>18</v>
      </c>
      <c r="XBN41" s="157" t="s">
        <v>1</v>
      </c>
      <c r="XBO41" s="156" t="s">
        <v>29</v>
      </c>
      <c r="XBP41" s="318" t="s">
        <v>247</v>
      </c>
      <c r="XBQ41" s="317"/>
      <c r="XBR41" s="317"/>
      <c r="XBS41" s="317"/>
      <c r="XBT41" s="317"/>
      <c r="XBU41" s="156" t="s">
        <v>18</v>
      </c>
      <c r="XBV41" s="157" t="s">
        <v>1</v>
      </c>
      <c r="XBW41" s="156" t="s">
        <v>29</v>
      </c>
      <c r="XBX41" s="318" t="s">
        <v>247</v>
      </c>
      <c r="XBY41" s="317"/>
      <c r="XBZ41" s="317"/>
      <c r="XCA41" s="317"/>
      <c r="XCB41" s="317"/>
      <c r="XCC41" s="156" t="s">
        <v>18</v>
      </c>
      <c r="XCD41" s="157" t="s">
        <v>1</v>
      </c>
      <c r="XCE41" s="156" t="s">
        <v>29</v>
      </c>
      <c r="XCF41" s="318" t="s">
        <v>247</v>
      </c>
      <c r="XCG41" s="317"/>
      <c r="XCH41" s="317"/>
      <c r="XCI41" s="317"/>
      <c r="XCJ41" s="317"/>
      <c r="XCK41" s="156" t="s">
        <v>18</v>
      </c>
      <c r="XCL41" s="157" t="s">
        <v>1</v>
      </c>
      <c r="XCM41" s="156" t="s">
        <v>29</v>
      </c>
      <c r="XCN41" s="318" t="s">
        <v>247</v>
      </c>
      <c r="XCO41" s="317"/>
      <c r="XCP41" s="317"/>
      <c r="XCQ41" s="317"/>
      <c r="XCR41" s="317"/>
      <c r="XCS41" s="156" t="s">
        <v>18</v>
      </c>
      <c r="XCT41" s="157" t="s">
        <v>1</v>
      </c>
      <c r="XCU41" s="156" t="s">
        <v>29</v>
      </c>
      <c r="XCV41" s="318" t="s">
        <v>247</v>
      </c>
      <c r="XCW41" s="317"/>
      <c r="XCX41" s="317"/>
      <c r="XCY41" s="317"/>
      <c r="XCZ41" s="317"/>
      <c r="XDA41" s="156" t="s">
        <v>18</v>
      </c>
      <c r="XDB41" s="157" t="s">
        <v>1</v>
      </c>
      <c r="XDC41" s="156" t="s">
        <v>29</v>
      </c>
      <c r="XDD41" s="318" t="s">
        <v>247</v>
      </c>
      <c r="XDE41" s="317"/>
      <c r="XDF41" s="317"/>
      <c r="XDG41" s="317"/>
      <c r="XDH41" s="317"/>
      <c r="XDI41" s="156" t="s">
        <v>18</v>
      </c>
      <c r="XDJ41" s="157" t="s">
        <v>1</v>
      </c>
      <c r="XDK41" s="156" t="s">
        <v>29</v>
      </c>
      <c r="XDL41" s="318" t="s">
        <v>247</v>
      </c>
      <c r="XDM41" s="317"/>
      <c r="XDN41" s="317"/>
      <c r="XDO41" s="317"/>
      <c r="XDP41" s="317"/>
      <c r="XDQ41" s="156" t="s">
        <v>18</v>
      </c>
      <c r="XDR41" s="157" t="s">
        <v>1</v>
      </c>
      <c r="XDS41" s="156" t="s">
        <v>29</v>
      </c>
      <c r="XDT41" s="318" t="s">
        <v>247</v>
      </c>
      <c r="XDU41" s="317"/>
      <c r="XDV41" s="317"/>
      <c r="XDW41" s="317"/>
      <c r="XDX41" s="317"/>
      <c r="XDY41" s="156" t="s">
        <v>18</v>
      </c>
      <c r="XDZ41" s="157" t="s">
        <v>1</v>
      </c>
      <c r="XEA41" s="156" t="s">
        <v>29</v>
      </c>
      <c r="XEB41" s="318" t="s">
        <v>247</v>
      </c>
      <c r="XEC41" s="317"/>
      <c r="XED41" s="317"/>
      <c r="XEE41" s="317"/>
      <c r="XEF41" s="317"/>
      <c r="XEG41" s="156" t="s">
        <v>18</v>
      </c>
      <c r="XEH41" s="157" t="s">
        <v>1</v>
      </c>
      <c r="XEI41" s="156" t="s">
        <v>29</v>
      </c>
      <c r="XEJ41" s="318" t="s">
        <v>247</v>
      </c>
      <c r="XEK41" s="317"/>
      <c r="XEL41" s="317"/>
      <c r="XEM41" s="317"/>
      <c r="XEN41" s="317"/>
      <c r="XEO41" s="156" t="s">
        <v>18</v>
      </c>
      <c r="XEP41" s="157" t="s">
        <v>1</v>
      </c>
      <c r="XEQ41" s="156" t="s">
        <v>29</v>
      </c>
      <c r="XER41" s="318" t="s">
        <v>247</v>
      </c>
      <c r="XES41" s="317"/>
      <c r="XET41" s="317"/>
      <c r="XEU41" s="317"/>
      <c r="XEV41" s="317"/>
      <c r="XEW41" s="156" t="s">
        <v>18</v>
      </c>
      <c r="XEX41" s="157" t="s">
        <v>1</v>
      </c>
      <c r="XEY41" s="156" t="s">
        <v>29</v>
      </c>
      <c r="XEZ41" s="318" t="s">
        <v>247</v>
      </c>
      <c r="XFA41" s="317"/>
      <c r="XFB41" s="317"/>
      <c r="XFC41" s="317"/>
      <c r="XFD41" s="317"/>
    </row>
    <row r="42" spans="1:16384" s="159" customFormat="1">
      <c r="A42" s="110"/>
      <c r="B42" s="117"/>
      <c r="C42" s="110"/>
      <c r="D42" s="158" t="s">
        <v>248</v>
      </c>
      <c r="E42" s="107"/>
      <c r="F42" s="107"/>
      <c r="G42" s="107"/>
      <c r="H42" s="107"/>
      <c r="J42" s="160"/>
      <c r="K42" s="160"/>
    </row>
    <row r="43" spans="1:16384" s="159" customFormat="1" ht="13.5" customHeight="1">
      <c r="A43" s="259"/>
      <c r="B43" s="259"/>
      <c r="C43" s="259"/>
      <c r="D43" s="161" t="s">
        <v>249</v>
      </c>
      <c r="E43" s="162">
        <v>68.900000000000006</v>
      </c>
      <c r="F43" s="114" t="s">
        <v>226</v>
      </c>
      <c r="G43" s="163"/>
      <c r="H43" s="116">
        <f>G43*E43</f>
        <v>0</v>
      </c>
      <c r="I43" s="164"/>
      <c r="J43" s="160"/>
      <c r="K43" s="160"/>
    </row>
    <row r="44" spans="1:16384" s="159" customFormat="1" ht="13.5" customHeight="1">
      <c r="A44" s="259"/>
      <c r="B44" s="259"/>
      <c r="C44" s="259"/>
      <c r="D44" s="161" t="s">
        <v>250</v>
      </c>
      <c r="E44" s="162">
        <v>96.33</v>
      </c>
      <c r="F44" s="114" t="s">
        <v>226</v>
      </c>
      <c r="G44" s="163"/>
      <c r="H44" s="116">
        <f>G44*E44</f>
        <v>0</v>
      </c>
      <c r="I44" s="164"/>
      <c r="J44" s="160"/>
      <c r="K44" s="160"/>
    </row>
    <row r="45" spans="1:16384" s="159" customFormat="1">
      <c r="A45" s="110"/>
      <c r="B45" s="117"/>
      <c r="C45" s="110"/>
      <c r="D45" s="158" t="s">
        <v>251</v>
      </c>
      <c r="E45" s="107"/>
      <c r="F45" s="107"/>
      <c r="G45" s="107"/>
      <c r="H45" s="107"/>
      <c r="J45" s="160"/>
      <c r="K45" s="160"/>
    </row>
    <row r="46" spans="1:16384" s="159" customFormat="1" ht="13.5" customHeight="1">
      <c r="A46" s="259"/>
      <c r="B46" s="259"/>
      <c r="C46" s="259"/>
      <c r="D46" s="161" t="s">
        <v>249</v>
      </c>
      <c r="E46" s="162">
        <v>96.86</v>
      </c>
      <c r="F46" s="114" t="s">
        <v>226</v>
      </c>
      <c r="G46" s="163"/>
      <c r="H46" s="116">
        <f>G46*E46</f>
        <v>0</v>
      </c>
      <c r="I46" s="164"/>
      <c r="J46" s="160"/>
      <c r="K46" s="160"/>
    </row>
    <row r="47" spans="1:16384" s="159" customFormat="1" ht="13.5" customHeight="1">
      <c r="A47" s="259"/>
      <c r="B47" s="259"/>
      <c r="C47" s="259"/>
      <c r="D47" s="161" t="s">
        <v>252</v>
      </c>
      <c r="E47" s="162">
        <v>103.7</v>
      </c>
      <c r="F47" s="114" t="s">
        <v>226</v>
      </c>
      <c r="G47" s="163"/>
      <c r="H47" s="116">
        <f>G47*E47</f>
        <v>0</v>
      </c>
      <c r="I47" s="164"/>
      <c r="J47" s="160"/>
      <c r="K47" s="160"/>
    </row>
    <row r="48" spans="1:16384" s="159" customFormat="1" ht="13.5" customHeight="1">
      <c r="A48" s="259"/>
      <c r="B48" s="259"/>
      <c r="C48" s="259"/>
      <c r="D48" s="161" t="s">
        <v>250</v>
      </c>
      <c r="E48" s="162">
        <v>103.7</v>
      </c>
      <c r="F48" s="114" t="s">
        <v>226</v>
      </c>
      <c r="G48" s="163"/>
      <c r="H48" s="116">
        <f>G48*E48</f>
        <v>0</v>
      </c>
      <c r="I48" s="164"/>
      <c r="J48" s="160"/>
      <c r="K48" s="160"/>
    </row>
    <row r="49" spans="1:16384" s="159" customFormat="1" ht="13.5" customHeight="1">
      <c r="A49" s="259"/>
      <c r="B49" s="259"/>
      <c r="C49" s="259"/>
      <c r="D49" s="161" t="s">
        <v>253</v>
      </c>
      <c r="E49" s="162">
        <v>103.7</v>
      </c>
      <c r="F49" s="114" t="s">
        <v>226</v>
      </c>
      <c r="G49" s="163"/>
      <c r="H49" s="116">
        <f>G49*E49</f>
        <v>0</v>
      </c>
      <c r="I49" s="164"/>
      <c r="J49" s="160"/>
      <c r="K49" s="160"/>
    </row>
    <row r="50" spans="1:16384" s="107" customFormat="1" ht="13.5" customHeight="1">
      <c r="A50" s="259"/>
      <c r="B50" s="259"/>
      <c r="C50" s="259"/>
      <c r="D50" s="161"/>
      <c r="E50" s="162"/>
      <c r="F50" s="114"/>
      <c r="G50" s="163"/>
      <c r="H50" s="116"/>
      <c r="I50" s="159"/>
      <c r="J50" s="159"/>
      <c r="K50" s="159"/>
      <c r="L50" s="161"/>
      <c r="M50" s="162"/>
      <c r="N50" s="114"/>
      <c r="O50" s="163"/>
      <c r="P50" s="116"/>
      <c r="Q50" s="159"/>
      <c r="R50" s="159"/>
      <c r="S50" s="159"/>
      <c r="T50" s="161"/>
      <c r="U50" s="162"/>
      <c r="V50" s="114"/>
      <c r="W50" s="163"/>
      <c r="X50" s="116"/>
      <c r="Y50" s="159"/>
      <c r="Z50" s="159"/>
      <c r="AA50" s="159"/>
      <c r="AB50" s="161"/>
      <c r="AC50" s="162"/>
      <c r="AD50" s="114"/>
      <c r="AE50" s="163"/>
      <c r="AF50" s="116"/>
      <c r="AG50" s="159"/>
      <c r="AH50" s="159"/>
      <c r="AI50" s="159"/>
      <c r="AJ50" s="161"/>
      <c r="AK50" s="162"/>
      <c r="AL50" s="114"/>
      <c r="AM50" s="163"/>
      <c r="AN50" s="116"/>
      <c r="AO50" s="159"/>
      <c r="AP50" s="159"/>
      <c r="AQ50" s="159"/>
      <c r="AR50" s="161"/>
      <c r="AS50" s="162"/>
      <c r="AT50" s="114"/>
      <c r="AU50" s="163"/>
      <c r="AV50" s="116"/>
      <c r="AW50" s="159"/>
      <c r="AX50" s="159"/>
      <c r="AY50" s="159"/>
      <c r="AZ50" s="161"/>
      <c r="BA50" s="162"/>
      <c r="BB50" s="114"/>
      <c r="BC50" s="163"/>
      <c r="BD50" s="116"/>
      <c r="BE50" s="159"/>
      <c r="BF50" s="159"/>
      <c r="BG50" s="159"/>
      <c r="BH50" s="161"/>
      <c r="BI50" s="162"/>
      <c r="BJ50" s="114"/>
      <c r="BK50" s="163"/>
      <c r="BL50" s="116"/>
      <c r="BM50" s="159"/>
      <c r="BN50" s="159"/>
      <c r="BO50" s="159"/>
      <c r="BP50" s="161"/>
      <c r="BQ50" s="162"/>
      <c r="BR50" s="114"/>
      <c r="BS50" s="163"/>
      <c r="BT50" s="116"/>
      <c r="BU50" s="159"/>
      <c r="BV50" s="159"/>
      <c r="BW50" s="159"/>
      <c r="BX50" s="161"/>
      <c r="BY50" s="162"/>
      <c r="BZ50" s="114"/>
      <c r="CA50" s="163"/>
      <c r="CB50" s="116"/>
      <c r="CC50" s="159"/>
      <c r="CD50" s="159"/>
      <c r="CE50" s="159"/>
      <c r="CF50" s="161"/>
      <c r="CG50" s="162"/>
      <c r="CH50" s="114"/>
      <c r="CI50" s="163"/>
      <c r="CJ50" s="116"/>
      <c r="CK50" s="159"/>
      <c r="CL50" s="159"/>
      <c r="CM50" s="159"/>
      <c r="CN50" s="161"/>
      <c r="CO50" s="162"/>
      <c r="CP50" s="114"/>
      <c r="CQ50" s="163"/>
      <c r="CR50" s="116"/>
      <c r="CS50" s="159"/>
      <c r="CT50" s="159"/>
      <c r="CU50" s="159"/>
      <c r="CV50" s="161"/>
      <c r="CW50" s="162"/>
      <c r="CX50" s="114"/>
      <c r="CY50" s="163"/>
      <c r="CZ50" s="116"/>
      <c r="DA50" s="159"/>
      <c r="DB50" s="159"/>
      <c r="DC50" s="159"/>
      <c r="DD50" s="161"/>
      <c r="DE50" s="162"/>
      <c r="DF50" s="114"/>
      <c r="DG50" s="163"/>
      <c r="DH50" s="116"/>
      <c r="DI50" s="159"/>
      <c r="DJ50" s="159"/>
      <c r="DK50" s="159"/>
      <c r="DL50" s="161"/>
      <c r="DM50" s="162"/>
      <c r="DN50" s="114"/>
      <c r="DO50" s="163"/>
      <c r="DP50" s="116"/>
      <c r="DQ50" s="159"/>
      <c r="DR50" s="159"/>
      <c r="DS50" s="159"/>
      <c r="DT50" s="161"/>
      <c r="DU50" s="162"/>
      <c r="DV50" s="114"/>
      <c r="DW50" s="163"/>
      <c r="DX50" s="116"/>
      <c r="DY50" s="159"/>
      <c r="DZ50" s="159"/>
      <c r="EA50" s="159"/>
      <c r="EB50" s="161"/>
      <c r="EC50" s="162"/>
      <c r="ED50" s="114"/>
      <c r="EE50" s="163"/>
      <c r="EF50" s="116"/>
      <c r="EG50" s="159"/>
      <c r="EH50" s="159"/>
      <c r="EI50" s="159"/>
      <c r="EJ50" s="161"/>
      <c r="EK50" s="162"/>
      <c r="EL50" s="114"/>
      <c r="EM50" s="163"/>
      <c r="EN50" s="116"/>
      <c r="EO50" s="159"/>
      <c r="EP50" s="159"/>
      <c r="EQ50" s="159"/>
      <c r="ER50" s="161"/>
      <c r="ES50" s="162"/>
      <c r="ET50" s="114"/>
      <c r="EU50" s="163"/>
      <c r="EV50" s="116"/>
      <c r="EW50" s="159"/>
      <c r="EX50" s="159"/>
      <c r="EY50" s="159"/>
      <c r="EZ50" s="161"/>
      <c r="FA50" s="162"/>
      <c r="FB50" s="114"/>
      <c r="FC50" s="163"/>
      <c r="FD50" s="116"/>
      <c r="FE50" s="159"/>
      <c r="FF50" s="159"/>
      <c r="FG50" s="159"/>
      <c r="FH50" s="161"/>
      <c r="FI50" s="162"/>
      <c r="FJ50" s="114"/>
      <c r="FK50" s="163"/>
      <c r="FL50" s="116"/>
      <c r="FM50" s="159"/>
      <c r="FN50" s="159"/>
      <c r="FO50" s="159"/>
      <c r="FP50" s="161"/>
      <c r="FQ50" s="162"/>
      <c r="FR50" s="114"/>
      <c r="FS50" s="163"/>
      <c r="FT50" s="116"/>
      <c r="FU50" s="159"/>
      <c r="FV50" s="159"/>
      <c r="FW50" s="159"/>
      <c r="FX50" s="161"/>
      <c r="FY50" s="162"/>
      <c r="FZ50" s="114"/>
      <c r="GA50" s="163"/>
      <c r="GB50" s="116"/>
      <c r="GC50" s="159"/>
      <c r="GD50" s="159"/>
      <c r="GE50" s="159"/>
      <c r="GF50" s="161"/>
      <c r="GG50" s="162"/>
      <c r="GH50" s="114"/>
      <c r="GI50" s="163"/>
      <c r="GJ50" s="116"/>
      <c r="GK50" s="159"/>
      <c r="GL50" s="159"/>
      <c r="GM50" s="159"/>
      <c r="GN50" s="161"/>
      <c r="GO50" s="162"/>
      <c r="GP50" s="114"/>
      <c r="GQ50" s="163"/>
      <c r="GR50" s="116"/>
      <c r="GS50" s="159"/>
      <c r="GT50" s="159"/>
      <c r="GU50" s="159"/>
      <c r="GV50" s="161"/>
      <c r="GW50" s="162"/>
      <c r="GX50" s="114"/>
      <c r="GY50" s="163"/>
      <c r="GZ50" s="116"/>
      <c r="HA50" s="159"/>
      <c r="HB50" s="159"/>
      <c r="HC50" s="159"/>
      <c r="HD50" s="161"/>
      <c r="HE50" s="162"/>
      <c r="HF50" s="114"/>
      <c r="HG50" s="163"/>
      <c r="HH50" s="116"/>
      <c r="HI50" s="159"/>
      <c r="HJ50" s="159"/>
      <c r="HK50" s="159"/>
      <c r="HL50" s="161"/>
      <c r="HM50" s="162"/>
      <c r="HN50" s="114"/>
      <c r="HO50" s="163"/>
      <c r="HP50" s="116"/>
      <c r="HQ50" s="159"/>
      <c r="HR50" s="159"/>
      <c r="HS50" s="159"/>
      <c r="HT50" s="161"/>
      <c r="HU50" s="162"/>
      <c r="HV50" s="114"/>
      <c r="HW50" s="163"/>
      <c r="HX50" s="116"/>
      <c r="HY50" s="159"/>
      <c r="HZ50" s="159"/>
      <c r="IA50" s="159"/>
      <c r="IB50" s="161"/>
      <c r="IC50" s="162"/>
      <c r="ID50" s="114"/>
      <c r="IE50" s="163"/>
      <c r="IF50" s="116"/>
      <c r="IG50" s="159"/>
      <c r="IH50" s="159"/>
      <c r="II50" s="159"/>
      <c r="IJ50" s="161"/>
      <c r="IK50" s="162"/>
      <c r="IL50" s="114"/>
      <c r="IM50" s="163"/>
      <c r="IN50" s="116"/>
      <c r="IO50" s="159"/>
      <c r="IP50" s="159"/>
      <c r="IQ50" s="159"/>
      <c r="IR50" s="161"/>
      <c r="IS50" s="162"/>
      <c r="IT50" s="114"/>
      <c r="IU50" s="163"/>
      <c r="IV50" s="116"/>
      <c r="IW50" s="159"/>
      <c r="IX50" s="159"/>
      <c r="IY50" s="159"/>
      <c r="IZ50" s="161"/>
      <c r="JA50" s="162"/>
      <c r="JB50" s="114"/>
      <c r="JC50" s="163"/>
      <c r="JD50" s="116"/>
      <c r="JE50" s="159"/>
      <c r="JF50" s="159"/>
      <c r="JG50" s="159"/>
      <c r="JH50" s="161"/>
      <c r="JI50" s="162"/>
      <c r="JJ50" s="114"/>
      <c r="JK50" s="163"/>
      <c r="JL50" s="116"/>
      <c r="JM50" s="159"/>
      <c r="JN50" s="159"/>
      <c r="JO50" s="159"/>
      <c r="JP50" s="161"/>
      <c r="JQ50" s="162"/>
      <c r="JR50" s="114"/>
      <c r="JS50" s="163"/>
      <c r="JT50" s="116"/>
      <c r="JU50" s="159"/>
      <c r="JV50" s="159"/>
      <c r="JW50" s="159"/>
      <c r="JX50" s="161"/>
      <c r="JY50" s="162"/>
      <c r="JZ50" s="114"/>
      <c r="KA50" s="163"/>
      <c r="KB50" s="116"/>
      <c r="KC50" s="159"/>
      <c r="KD50" s="159"/>
      <c r="KE50" s="159"/>
      <c r="KF50" s="161"/>
      <c r="KG50" s="162"/>
      <c r="KH50" s="114"/>
      <c r="KI50" s="163"/>
      <c r="KJ50" s="116"/>
      <c r="KK50" s="159"/>
      <c r="KL50" s="159"/>
      <c r="KM50" s="159"/>
      <c r="KN50" s="161"/>
      <c r="KO50" s="162"/>
      <c r="KP50" s="114"/>
      <c r="KQ50" s="163"/>
      <c r="KR50" s="116"/>
      <c r="KS50" s="159"/>
      <c r="KT50" s="159"/>
      <c r="KU50" s="159"/>
      <c r="KV50" s="161"/>
      <c r="KW50" s="162"/>
      <c r="KX50" s="114"/>
      <c r="KY50" s="163"/>
      <c r="KZ50" s="116"/>
      <c r="LA50" s="159"/>
      <c r="LB50" s="159"/>
      <c r="LC50" s="159"/>
      <c r="LD50" s="161"/>
      <c r="LE50" s="162"/>
      <c r="LF50" s="114"/>
      <c r="LG50" s="163"/>
      <c r="LH50" s="116"/>
      <c r="LI50" s="159"/>
      <c r="LJ50" s="159"/>
      <c r="LK50" s="159"/>
      <c r="LL50" s="161"/>
      <c r="LM50" s="162"/>
      <c r="LN50" s="114"/>
      <c r="LO50" s="163"/>
      <c r="LP50" s="116"/>
      <c r="LQ50" s="159"/>
      <c r="LR50" s="159"/>
      <c r="LS50" s="159"/>
      <c r="LT50" s="161"/>
      <c r="LU50" s="162"/>
      <c r="LV50" s="114"/>
      <c r="LW50" s="163"/>
      <c r="LX50" s="116"/>
      <c r="LY50" s="159"/>
      <c r="LZ50" s="159"/>
      <c r="MA50" s="159"/>
      <c r="MB50" s="161"/>
      <c r="MC50" s="162"/>
      <c r="MD50" s="114"/>
      <c r="ME50" s="163"/>
      <c r="MF50" s="116"/>
      <c r="MG50" s="159"/>
      <c r="MH50" s="159"/>
      <c r="MI50" s="159"/>
      <c r="MJ50" s="161"/>
      <c r="MK50" s="162"/>
      <c r="ML50" s="114"/>
      <c r="MM50" s="163"/>
      <c r="MN50" s="116"/>
      <c r="MO50" s="159"/>
      <c r="MP50" s="159"/>
      <c r="MQ50" s="159"/>
      <c r="MR50" s="161"/>
      <c r="MS50" s="162"/>
      <c r="MT50" s="114"/>
      <c r="MU50" s="163"/>
      <c r="MV50" s="116"/>
      <c r="MW50" s="159"/>
      <c r="MX50" s="159"/>
      <c r="MY50" s="159"/>
      <c r="MZ50" s="161"/>
      <c r="NA50" s="162"/>
      <c r="NB50" s="114"/>
      <c r="NC50" s="163"/>
      <c r="ND50" s="116"/>
      <c r="NE50" s="159"/>
      <c r="NF50" s="159"/>
      <c r="NG50" s="159"/>
      <c r="NH50" s="161"/>
      <c r="NI50" s="162"/>
      <c r="NJ50" s="114"/>
      <c r="NK50" s="163"/>
      <c r="NL50" s="116"/>
      <c r="NM50" s="159"/>
      <c r="NN50" s="159"/>
      <c r="NO50" s="159"/>
      <c r="NP50" s="161"/>
      <c r="NQ50" s="162"/>
      <c r="NR50" s="114"/>
      <c r="NS50" s="163"/>
      <c r="NT50" s="116"/>
      <c r="NU50" s="159"/>
      <c r="NV50" s="159"/>
      <c r="NW50" s="159"/>
      <c r="NX50" s="161"/>
      <c r="NY50" s="162"/>
      <c r="NZ50" s="114"/>
      <c r="OA50" s="163"/>
      <c r="OB50" s="116"/>
      <c r="OC50" s="159"/>
      <c r="OD50" s="159"/>
      <c r="OE50" s="159"/>
      <c r="OF50" s="161"/>
      <c r="OG50" s="162"/>
      <c r="OH50" s="114"/>
      <c r="OI50" s="163"/>
      <c r="OJ50" s="116"/>
      <c r="OK50" s="159"/>
      <c r="OL50" s="159"/>
      <c r="OM50" s="159"/>
      <c r="ON50" s="161"/>
      <c r="OO50" s="162"/>
      <c r="OP50" s="114"/>
      <c r="OQ50" s="163"/>
      <c r="OR50" s="116"/>
      <c r="OS50" s="159"/>
      <c r="OT50" s="159"/>
      <c r="OU50" s="159"/>
      <c r="OV50" s="161"/>
      <c r="OW50" s="162"/>
      <c r="OX50" s="114"/>
      <c r="OY50" s="163"/>
      <c r="OZ50" s="116"/>
      <c r="PA50" s="159"/>
      <c r="PB50" s="159"/>
      <c r="PC50" s="159"/>
      <c r="PD50" s="161"/>
      <c r="PE50" s="162"/>
      <c r="PF50" s="114"/>
      <c r="PG50" s="163"/>
      <c r="PH50" s="116"/>
      <c r="PI50" s="159"/>
      <c r="PJ50" s="159"/>
      <c r="PK50" s="159"/>
      <c r="PL50" s="161"/>
      <c r="PM50" s="162"/>
      <c r="PN50" s="114"/>
      <c r="PO50" s="163"/>
      <c r="PP50" s="116"/>
      <c r="PQ50" s="159"/>
      <c r="PR50" s="159"/>
      <c r="PS50" s="159"/>
      <c r="PT50" s="161"/>
      <c r="PU50" s="162"/>
      <c r="PV50" s="114"/>
      <c r="PW50" s="163"/>
      <c r="PX50" s="116"/>
      <c r="PY50" s="159"/>
      <c r="PZ50" s="159"/>
      <c r="QA50" s="159"/>
      <c r="QB50" s="161"/>
      <c r="QC50" s="162"/>
      <c r="QD50" s="114"/>
      <c r="QE50" s="163"/>
      <c r="QF50" s="116"/>
      <c r="QG50" s="159"/>
      <c r="QH50" s="159"/>
      <c r="QI50" s="159"/>
      <c r="QJ50" s="161"/>
      <c r="QK50" s="162"/>
      <c r="QL50" s="114"/>
      <c r="QM50" s="163"/>
      <c r="QN50" s="116"/>
      <c r="QO50" s="159"/>
      <c r="QP50" s="159"/>
      <c r="QQ50" s="159"/>
      <c r="QR50" s="161"/>
      <c r="QS50" s="162"/>
      <c r="QT50" s="114"/>
      <c r="QU50" s="163"/>
      <c r="QV50" s="116"/>
      <c r="QW50" s="159"/>
      <c r="QX50" s="159"/>
      <c r="QY50" s="159"/>
      <c r="QZ50" s="161"/>
      <c r="RA50" s="162"/>
      <c r="RB50" s="114"/>
      <c r="RC50" s="163"/>
      <c r="RD50" s="116"/>
      <c r="RE50" s="159"/>
      <c r="RF50" s="159"/>
      <c r="RG50" s="159"/>
      <c r="RH50" s="161"/>
      <c r="RI50" s="162"/>
      <c r="RJ50" s="114"/>
      <c r="RK50" s="163"/>
      <c r="RL50" s="116"/>
      <c r="RM50" s="159"/>
      <c r="RN50" s="159"/>
      <c r="RO50" s="159"/>
      <c r="RP50" s="161"/>
      <c r="RQ50" s="162"/>
      <c r="RR50" s="114"/>
      <c r="RS50" s="163"/>
      <c r="RT50" s="116"/>
      <c r="RU50" s="159"/>
      <c r="RV50" s="159"/>
      <c r="RW50" s="159"/>
      <c r="RX50" s="161"/>
      <c r="RY50" s="162"/>
      <c r="RZ50" s="114"/>
      <c r="SA50" s="163"/>
      <c r="SB50" s="116"/>
      <c r="SC50" s="159"/>
      <c r="SD50" s="159"/>
      <c r="SE50" s="159"/>
      <c r="SF50" s="161"/>
      <c r="SG50" s="162"/>
      <c r="SH50" s="114"/>
      <c r="SI50" s="163"/>
      <c r="SJ50" s="116"/>
      <c r="SK50" s="159"/>
      <c r="SL50" s="159"/>
      <c r="SM50" s="159"/>
      <c r="SN50" s="161"/>
      <c r="SO50" s="162"/>
      <c r="SP50" s="114"/>
      <c r="SQ50" s="163"/>
      <c r="SR50" s="116"/>
      <c r="SS50" s="159"/>
      <c r="ST50" s="159"/>
      <c r="SU50" s="159"/>
      <c r="SV50" s="161"/>
      <c r="SW50" s="162"/>
      <c r="SX50" s="114"/>
      <c r="SY50" s="163"/>
      <c r="SZ50" s="116"/>
      <c r="TA50" s="159"/>
      <c r="TB50" s="159"/>
      <c r="TC50" s="159"/>
      <c r="TD50" s="161"/>
      <c r="TE50" s="162"/>
      <c r="TF50" s="114"/>
      <c r="TG50" s="163"/>
      <c r="TH50" s="116"/>
      <c r="TI50" s="159"/>
      <c r="TJ50" s="159"/>
      <c r="TK50" s="159"/>
      <c r="TL50" s="161"/>
      <c r="TM50" s="162"/>
      <c r="TN50" s="114"/>
      <c r="TO50" s="163"/>
      <c r="TP50" s="116"/>
      <c r="TQ50" s="159"/>
      <c r="TR50" s="159"/>
      <c r="TS50" s="159"/>
      <c r="TT50" s="161"/>
      <c r="TU50" s="162"/>
      <c r="TV50" s="114"/>
      <c r="TW50" s="163"/>
      <c r="TX50" s="116"/>
      <c r="TY50" s="159"/>
      <c r="TZ50" s="159"/>
      <c r="UA50" s="159"/>
      <c r="UB50" s="161"/>
      <c r="UC50" s="162"/>
      <c r="UD50" s="114"/>
      <c r="UE50" s="163"/>
      <c r="UF50" s="116"/>
      <c r="UG50" s="159"/>
      <c r="UH50" s="159"/>
      <c r="UI50" s="159"/>
      <c r="UJ50" s="161"/>
      <c r="UK50" s="162"/>
      <c r="UL50" s="114"/>
      <c r="UM50" s="163"/>
      <c r="UN50" s="116"/>
      <c r="UO50" s="159"/>
      <c r="UP50" s="159"/>
      <c r="UQ50" s="159"/>
      <c r="UR50" s="161"/>
      <c r="US50" s="162"/>
      <c r="UT50" s="114"/>
      <c r="UU50" s="163"/>
      <c r="UV50" s="116"/>
      <c r="UW50" s="159"/>
      <c r="UX50" s="159"/>
      <c r="UY50" s="159"/>
      <c r="UZ50" s="161"/>
      <c r="VA50" s="162"/>
      <c r="VB50" s="114"/>
      <c r="VC50" s="163"/>
      <c r="VD50" s="116"/>
      <c r="VE50" s="159"/>
      <c r="VF50" s="159"/>
      <c r="VG50" s="159"/>
      <c r="VH50" s="161"/>
      <c r="VI50" s="162"/>
      <c r="VJ50" s="114"/>
      <c r="VK50" s="163"/>
      <c r="VL50" s="116"/>
      <c r="VM50" s="159"/>
      <c r="VN50" s="159"/>
      <c r="VO50" s="159"/>
      <c r="VP50" s="161"/>
      <c r="VQ50" s="162"/>
      <c r="VR50" s="114"/>
      <c r="VS50" s="163"/>
      <c r="VT50" s="116"/>
      <c r="VU50" s="159"/>
      <c r="VV50" s="159"/>
      <c r="VW50" s="159"/>
      <c r="VX50" s="161"/>
      <c r="VY50" s="162"/>
      <c r="VZ50" s="114"/>
      <c r="WA50" s="163"/>
      <c r="WB50" s="116"/>
      <c r="WC50" s="159"/>
      <c r="WD50" s="159"/>
      <c r="WE50" s="159"/>
      <c r="WF50" s="161"/>
      <c r="WG50" s="162"/>
      <c r="WH50" s="114"/>
      <c r="WI50" s="163"/>
      <c r="WJ50" s="116"/>
      <c r="WK50" s="159"/>
      <c r="WL50" s="159"/>
      <c r="WM50" s="159"/>
      <c r="WN50" s="161"/>
      <c r="WO50" s="162"/>
      <c r="WP50" s="114"/>
      <c r="WQ50" s="163"/>
      <c r="WR50" s="116"/>
      <c r="WS50" s="159"/>
      <c r="WT50" s="159"/>
      <c r="WU50" s="159"/>
      <c r="WV50" s="161"/>
      <c r="WW50" s="162"/>
      <c r="WX50" s="114"/>
      <c r="WY50" s="163"/>
      <c r="WZ50" s="116"/>
      <c r="XA50" s="159"/>
      <c r="XB50" s="159"/>
      <c r="XC50" s="159"/>
      <c r="XD50" s="161"/>
      <c r="XE50" s="162"/>
      <c r="XF50" s="114"/>
      <c r="XG50" s="163"/>
      <c r="XH50" s="116"/>
      <c r="XI50" s="159"/>
      <c r="XJ50" s="159"/>
      <c r="XK50" s="159"/>
      <c r="XL50" s="161"/>
      <c r="XM50" s="162"/>
      <c r="XN50" s="114"/>
      <c r="XO50" s="163"/>
      <c r="XP50" s="116"/>
      <c r="XQ50" s="159"/>
      <c r="XR50" s="159"/>
      <c r="XS50" s="159"/>
      <c r="XT50" s="161"/>
      <c r="XU50" s="162"/>
      <c r="XV50" s="114"/>
      <c r="XW50" s="163"/>
      <c r="XX50" s="116"/>
      <c r="XY50" s="159"/>
      <c r="XZ50" s="159"/>
      <c r="YA50" s="159"/>
      <c r="YB50" s="161"/>
      <c r="YC50" s="162"/>
      <c r="YD50" s="114"/>
      <c r="YE50" s="163"/>
      <c r="YF50" s="116"/>
      <c r="YG50" s="159"/>
      <c r="YH50" s="159"/>
      <c r="YI50" s="159"/>
      <c r="YJ50" s="161"/>
      <c r="YK50" s="162"/>
      <c r="YL50" s="114"/>
      <c r="YM50" s="163"/>
      <c r="YN50" s="116"/>
      <c r="YO50" s="159"/>
      <c r="YP50" s="159"/>
      <c r="YQ50" s="159"/>
      <c r="YR50" s="161"/>
      <c r="YS50" s="162"/>
      <c r="YT50" s="114"/>
      <c r="YU50" s="163"/>
      <c r="YV50" s="116"/>
      <c r="YW50" s="159"/>
      <c r="YX50" s="159"/>
      <c r="YY50" s="159"/>
      <c r="YZ50" s="161"/>
      <c r="ZA50" s="162"/>
      <c r="ZB50" s="114"/>
      <c r="ZC50" s="163"/>
      <c r="ZD50" s="116"/>
      <c r="ZE50" s="159"/>
      <c r="ZF50" s="159"/>
      <c r="ZG50" s="159"/>
      <c r="ZH50" s="161"/>
      <c r="ZI50" s="162"/>
      <c r="ZJ50" s="114"/>
      <c r="ZK50" s="163"/>
      <c r="ZL50" s="116"/>
      <c r="ZM50" s="159"/>
      <c r="ZN50" s="159"/>
      <c r="ZO50" s="159"/>
      <c r="ZP50" s="161"/>
      <c r="ZQ50" s="162"/>
      <c r="ZR50" s="114"/>
      <c r="ZS50" s="163"/>
      <c r="ZT50" s="116"/>
      <c r="ZU50" s="159"/>
      <c r="ZV50" s="159"/>
      <c r="ZW50" s="159"/>
      <c r="ZX50" s="161"/>
      <c r="ZY50" s="162"/>
      <c r="ZZ50" s="114"/>
      <c r="AAA50" s="163"/>
      <c r="AAB50" s="116"/>
      <c r="AAC50" s="159"/>
      <c r="AAD50" s="159"/>
      <c r="AAE50" s="159"/>
      <c r="AAF50" s="161"/>
      <c r="AAG50" s="162"/>
      <c r="AAH50" s="114"/>
      <c r="AAI50" s="163"/>
      <c r="AAJ50" s="116"/>
      <c r="AAK50" s="159"/>
      <c r="AAL50" s="159"/>
      <c r="AAM50" s="159"/>
      <c r="AAN50" s="161"/>
      <c r="AAO50" s="162"/>
      <c r="AAP50" s="114"/>
      <c r="AAQ50" s="163"/>
      <c r="AAR50" s="116"/>
      <c r="AAS50" s="159"/>
      <c r="AAT50" s="159"/>
      <c r="AAU50" s="159"/>
      <c r="AAV50" s="161"/>
      <c r="AAW50" s="162"/>
      <c r="AAX50" s="114"/>
      <c r="AAY50" s="163"/>
      <c r="AAZ50" s="116"/>
      <c r="ABA50" s="159"/>
      <c r="ABB50" s="159"/>
      <c r="ABC50" s="159"/>
      <c r="ABD50" s="161"/>
      <c r="ABE50" s="162"/>
      <c r="ABF50" s="114"/>
      <c r="ABG50" s="163"/>
      <c r="ABH50" s="116"/>
      <c r="ABI50" s="159"/>
      <c r="ABJ50" s="159"/>
      <c r="ABK50" s="159"/>
      <c r="ABL50" s="161"/>
      <c r="ABM50" s="162"/>
      <c r="ABN50" s="114"/>
      <c r="ABO50" s="163"/>
      <c r="ABP50" s="116"/>
      <c r="ABQ50" s="159"/>
      <c r="ABR50" s="159"/>
      <c r="ABS50" s="159"/>
      <c r="ABT50" s="161"/>
      <c r="ABU50" s="162"/>
      <c r="ABV50" s="114"/>
      <c r="ABW50" s="163"/>
      <c r="ABX50" s="116"/>
      <c r="ABY50" s="159"/>
      <c r="ABZ50" s="159"/>
      <c r="ACA50" s="159"/>
      <c r="ACB50" s="161"/>
      <c r="ACC50" s="162"/>
      <c r="ACD50" s="114"/>
      <c r="ACE50" s="163"/>
      <c r="ACF50" s="116"/>
      <c r="ACG50" s="159"/>
      <c r="ACH50" s="159"/>
      <c r="ACI50" s="159"/>
      <c r="ACJ50" s="161"/>
      <c r="ACK50" s="162"/>
      <c r="ACL50" s="114"/>
      <c r="ACM50" s="163"/>
      <c r="ACN50" s="116"/>
      <c r="ACO50" s="159"/>
      <c r="ACP50" s="159"/>
      <c r="ACQ50" s="159"/>
      <c r="ACR50" s="161"/>
      <c r="ACS50" s="162"/>
      <c r="ACT50" s="114"/>
      <c r="ACU50" s="163"/>
      <c r="ACV50" s="116"/>
      <c r="ACW50" s="159"/>
      <c r="ACX50" s="159"/>
      <c r="ACY50" s="159"/>
      <c r="ACZ50" s="161"/>
      <c r="ADA50" s="162"/>
      <c r="ADB50" s="114"/>
      <c r="ADC50" s="163"/>
      <c r="ADD50" s="116"/>
      <c r="ADE50" s="159"/>
      <c r="ADF50" s="159"/>
      <c r="ADG50" s="159"/>
      <c r="ADH50" s="161"/>
      <c r="ADI50" s="162"/>
      <c r="ADJ50" s="114"/>
      <c r="ADK50" s="163"/>
      <c r="ADL50" s="116"/>
      <c r="ADM50" s="159"/>
      <c r="ADN50" s="159"/>
      <c r="ADO50" s="159"/>
      <c r="ADP50" s="161"/>
      <c r="ADQ50" s="162"/>
      <c r="ADR50" s="114"/>
      <c r="ADS50" s="163"/>
      <c r="ADT50" s="116"/>
      <c r="ADU50" s="159"/>
      <c r="ADV50" s="159"/>
      <c r="ADW50" s="159"/>
      <c r="ADX50" s="161"/>
      <c r="ADY50" s="162"/>
      <c r="ADZ50" s="114"/>
      <c r="AEA50" s="163"/>
      <c r="AEB50" s="116"/>
      <c r="AEC50" s="159"/>
      <c r="AED50" s="159"/>
      <c r="AEE50" s="159"/>
      <c r="AEF50" s="161"/>
      <c r="AEG50" s="162"/>
      <c r="AEH50" s="114"/>
      <c r="AEI50" s="163"/>
      <c r="AEJ50" s="116"/>
      <c r="AEK50" s="159"/>
      <c r="AEL50" s="159"/>
      <c r="AEM50" s="159"/>
      <c r="AEN50" s="161"/>
      <c r="AEO50" s="162"/>
      <c r="AEP50" s="114"/>
      <c r="AEQ50" s="163"/>
      <c r="AER50" s="116"/>
      <c r="AES50" s="159"/>
      <c r="AET50" s="159"/>
      <c r="AEU50" s="159"/>
      <c r="AEV50" s="161"/>
      <c r="AEW50" s="162"/>
      <c r="AEX50" s="114"/>
      <c r="AEY50" s="163"/>
      <c r="AEZ50" s="116"/>
      <c r="AFA50" s="159"/>
      <c r="AFB50" s="159"/>
      <c r="AFC50" s="159"/>
      <c r="AFD50" s="161"/>
      <c r="AFE50" s="162"/>
      <c r="AFF50" s="114"/>
      <c r="AFG50" s="163"/>
      <c r="AFH50" s="116"/>
      <c r="AFI50" s="159"/>
      <c r="AFJ50" s="159"/>
      <c r="AFK50" s="159"/>
      <c r="AFL50" s="161"/>
      <c r="AFM50" s="162"/>
      <c r="AFN50" s="114"/>
      <c r="AFO50" s="163"/>
      <c r="AFP50" s="116"/>
      <c r="AFQ50" s="159"/>
      <c r="AFR50" s="159"/>
      <c r="AFS50" s="159"/>
      <c r="AFT50" s="161"/>
      <c r="AFU50" s="162"/>
      <c r="AFV50" s="114"/>
      <c r="AFW50" s="163"/>
      <c r="AFX50" s="116"/>
      <c r="AFY50" s="159"/>
      <c r="AFZ50" s="159"/>
      <c r="AGA50" s="159"/>
      <c r="AGB50" s="161"/>
      <c r="AGC50" s="162"/>
      <c r="AGD50" s="114"/>
      <c r="AGE50" s="163"/>
      <c r="AGF50" s="116"/>
      <c r="AGG50" s="159"/>
      <c r="AGH50" s="159"/>
      <c r="AGI50" s="159"/>
      <c r="AGJ50" s="161"/>
      <c r="AGK50" s="162"/>
      <c r="AGL50" s="114"/>
      <c r="AGM50" s="163"/>
      <c r="AGN50" s="116"/>
      <c r="AGO50" s="159"/>
      <c r="AGP50" s="159"/>
      <c r="AGQ50" s="159"/>
      <c r="AGR50" s="161"/>
      <c r="AGS50" s="162"/>
      <c r="AGT50" s="114"/>
      <c r="AGU50" s="163"/>
      <c r="AGV50" s="116"/>
      <c r="AGW50" s="159"/>
      <c r="AGX50" s="159"/>
      <c r="AGY50" s="159"/>
      <c r="AGZ50" s="161"/>
      <c r="AHA50" s="162"/>
      <c r="AHB50" s="114"/>
      <c r="AHC50" s="163"/>
      <c r="AHD50" s="116"/>
      <c r="AHE50" s="159"/>
      <c r="AHF50" s="159"/>
      <c r="AHG50" s="159"/>
      <c r="AHH50" s="161"/>
      <c r="AHI50" s="162"/>
      <c r="AHJ50" s="114"/>
      <c r="AHK50" s="163"/>
      <c r="AHL50" s="116"/>
      <c r="AHM50" s="159"/>
      <c r="AHN50" s="159"/>
      <c r="AHO50" s="159"/>
      <c r="AHP50" s="161"/>
      <c r="AHQ50" s="162"/>
      <c r="AHR50" s="114"/>
      <c r="AHS50" s="163"/>
      <c r="AHT50" s="116"/>
      <c r="AHU50" s="159"/>
      <c r="AHV50" s="159"/>
      <c r="AHW50" s="159"/>
      <c r="AHX50" s="161"/>
      <c r="AHY50" s="162"/>
      <c r="AHZ50" s="114"/>
      <c r="AIA50" s="163"/>
      <c r="AIB50" s="116"/>
      <c r="AIC50" s="159"/>
      <c r="AID50" s="159"/>
      <c r="AIE50" s="159"/>
      <c r="AIF50" s="161"/>
      <c r="AIG50" s="162"/>
      <c r="AIH50" s="114"/>
      <c r="AII50" s="163"/>
      <c r="AIJ50" s="116"/>
      <c r="AIK50" s="159"/>
      <c r="AIL50" s="159"/>
      <c r="AIM50" s="159"/>
      <c r="AIN50" s="161"/>
      <c r="AIO50" s="162"/>
      <c r="AIP50" s="114"/>
      <c r="AIQ50" s="163"/>
      <c r="AIR50" s="116"/>
      <c r="AIS50" s="159"/>
      <c r="AIT50" s="159"/>
      <c r="AIU50" s="159"/>
      <c r="AIV50" s="161"/>
      <c r="AIW50" s="162"/>
      <c r="AIX50" s="114"/>
      <c r="AIY50" s="163"/>
      <c r="AIZ50" s="116"/>
      <c r="AJA50" s="159"/>
      <c r="AJB50" s="159"/>
      <c r="AJC50" s="159"/>
      <c r="AJD50" s="161"/>
      <c r="AJE50" s="162"/>
      <c r="AJF50" s="114"/>
      <c r="AJG50" s="163"/>
      <c r="AJH50" s="116"/>
      <c r="AJI50" s="159"/>
      <c r="AJJ50" s="159"/>
      <c r="AJK50" s="159"/>
      <c r="AJL50" s="161"/>
      <c r="AJM50" s="162"/>
      <c r="AJN50" s="114"/>
      <c r="AJO50" s="163"/>
      <c r="AJP50" s="116"/>
      <c r="AJQ50" s="159"/>
      <c r="AJR50" s="159"/>
      <c r="AJS50" s="159"/>
      <c r="AJT50" s="161"/>
      <c r="AJU50" s="162"/>
      <c r="AJV50" s="114"/>
      <c r="AJW50" s="163"/>
      <c r="AJX50" s="116"/>
      <c r="AJY50" s="159"/>
      <c r="AJZ50" s="159"/>
      <c r="AKA50" s="159"/>
      <c r="AKB50" s="161"/>
      <c r="AKC50" s="162"/>
      <c r="AKD50" s="114"/>
      <c r="AKE50" s="163"/>
      <c r="AKF50" s="116"/>
      <c r="AKG50" s="159"/>
      <c r="AKH50" s="159"/>
      <c r="AKI50" s="159"/>
      <c r="AKJ50" s="161"/>
      <c r="AKK50" s="162"/>
      <c r="AKL50" s="114"/>
      <c r="AKM50" s="163"/>
      <c r="AKN50" s="116"/>
      <c r="AKO50" s="159"/>
      <c r="AKP50" s="159"/>
      <c r="AKQ50" s="159"/>
      <c r="AKR50" s="161"/>
      <c r="AKS50" s="162"/>
      <c r="AKT50" s="114"/>
      <c r="AKU50" s="163"/>
      <c r="AKV50" s="116"/>
      <c r="AKW50" s="159"/>
      <c r="AKX50" s="159"/>
      <c r="AKY50" s="159"/>
      <c r="AKZ50" s="161"/>
      <c r="ALA50" s="162"/>
      <c r="ALB50" s="114"/>
      <c r="ALC50" s="163"/>
      <c r="ALD50" s="116"/>
      <c r="ALE50" s="159"/>
      <c r="ALF50" s="159"/>
      <c r="ALG50" s="159"/>
      <c r="ALH50" s="161"/>
      <c r="ALI50" s="162"/>
      <c r="ALJ50" s="114"/>
      <c r="ALK50" s="163"/>
      <c r="ALL50" s="116"/>
      <c r="ALM50" s="159"/>
      <c r="ALN50" s="159"/>
      <c r="ALO50" s="159"/>
      <c r="ALP50" s="161"/>
      <c r="ALQ50" s="162"/>
      <c r="ALR50" s="114"/>
      <c r="ALS50" s="163"/>
      <c r="ALT50" s="116"/>
      <c r="ALU50" s="159"/>
      <c r="ALV50" s="159"/>
      <c r="ALW50" s="159"/>
      <c r="ALX50" s="161"/>
      <c r="ALY50" s="162"/>
      <c r="ALZ50" s="114"/>
      <c r="AMA50" s="163"/>
      <c r="AMB50" s="116"/>
      <c r="AMC50" s="159"/>
      <c r="AMD50" s="159"/>
      <c r="AME50" s="159"/>
      <c r="AMF50" s="161"/>
      <c r="AMG50" s="162"/>
      <c r="AMH50" s="114"/>
      <c r="AMI50" s="163"/>
      <c r="AMJ50" s="116"/>
      <c r="AMK50" s="159"/>
      <c r="AML50" s="159"/>
      <c r="AMM50" s="159"/>
      <c r="AMN50" s="161"/>
      <c r="AMO50" s="162"/>
      <c r="AMP50" s="114"/>
      <c r="AMQ50" s="163"/>
      <c r="AMR50" s="116"/>
      <c r="AMS50" s="159"/>
      <c r="AMT50" s="159"/>
      <c r="AMU50" s="159"/>
      <c r="AMV50" s="161"/>
      <c r="AMW50" s="162"/>
      <c r="AMX50" s="114"/>
      <c r="AMY50" s="163"/>
      <c r="AMZ50" s="116"/>
      <c r="ANA50" s="159"/>
      <c r="ANB50" s="159"/>
      <c r="ANC50" s="159"/>
      <c r="AND50" s="161"/>
      <c r="ANE50" s="162"/>
      <c r="ANF50" s="114"/>
      <c r="ANG50" s="163"/>
      <c r="ANH50" s="116"/>
      <c r="ANI50" s="159"/>
      <c r="ANJ50" s="159"/>
      <c r="ANK50" s="159"/>
      <c r="ANL50" s="161"/>
      <c r="ANM50" s="162"/>
      <c r="ANN50" s="114"/>
      <c r="ANO50" s="163"/>
      <c r="ANP50" s="116"/>
      <c r="ANQ50" s="159"/>
      <c r="ANR50" s="159"/>
      <c r="ANS50" s="159"/>
      <c r="ANT50" s="161"/>
      <c r="ANU50" s="162"/>
      <c r="ANV50" s="114"/>
      <c r="ANW50" s="163"/>
      <c r="ANX50" s="116"/>
      <c r="ANY50" s="159"/>
      <c r="ANZ50" s="159"/>
      <c r="AOA50" s="159"/>
      <c r="AOB50" s="161"/>
      <c r="AOC50" s="162"/>
      <c r="AOD50" s="114"/>
      <c r="AOE50" s="163"/>
      <c r="AOF50" s="116"/>
      <c r="AOG50" s="159"/>
      <c r="AOH50" s="159"/>
      <c r="AOI50" s="159"/>
      <c r="AOJ50" s="161"/>
      <c r="AOK50" s="162"/>
      <c r="AOL50" s="114"/>
      <c r="AOM50" s="163"/>
      <c r="AON50" s="116"/>
      <c r="AOO50" s="159"/>
      <c r="AOP50" s="159"/>
      <c r="AOQ50" s="159"/>
      <c r="AOR50" s="161"/>
      <c r="AOS50" s="162"/>
      <c r="AOT50" s="114"/>
      <c r="AOU50" s="163"/>
      <c r="AOV50" s="116"/>
      <c r="AOW50" s="159"/>
      <c r="AOX50" s="159"/>
      <c r="AOY50" s="159"/>
      <c r="AOZ50" s="161"/>
      <c r="APA50" s="162"/>
      <c r="APB50" s="114"/>
      <c r="APC50" s="163"/>
      <c r="APD50" s="116"/>
      <c r="APE50" s="159"/>
      <c r="APF50" s="159"/>
      <c r="APG50" s="159"/>
      <c r="APH50" s="161"/>
      <c r="API50" s="162"/>
      <c r="APJ50" s="114"/>
      <c r="APK50" s="163"/>
      <c r="APL50" s="116"/>
      <c r="APM50" s="159"/>
      <c r="APN50" s="159"/>
      <c r="APO50" s="159"/>
      <c r="APP50" s="161"/>
      <c r="APQ50" s="162"/>
      <c r="APR50" s="114"/>
      <c r="APS50" s="163"/>
      <c r="APT50" s="116"/>
      <c r="APU50" s="159"/>
      <c r="APV50" s="159"/>
      <c r="APW50" s="159"/>
      <c r="APX50" s="161"/>
      <c r="APY50" s="162"/>
      <c r="APZ50" s="114"/>
      <c r="AQA50" s="163"/>
      <c r="AQB50" s="116"/>
      <c r="AQC50" s="159"/>
      <c r="AQD50" s="159"/>
      <c r="AQE50" s="159"/>
      <c r="AQF50" s="161"/>
      <c r="AQG50" s="162"/>
      <c r="AQH50" s="114"/>
      <c r="AQI50" s="163"/>
      <c r="AQJ50" s="116"/>
      <c r="AQK50" s="159"/>
      <c r="AQL50" s="159"/>
      <c r="AQM50" s="159"/>
      <c r="AQN50" s="161"/>
      <c r="AQO50" s="162"/>
      <c r="AQP50" s="114"/>
      <c r="AQQ50" s="163"/>
      <c r="AQR50" s="116"/>
      <c r="AQS50" s="159"/>
      <c r="AQT50" s="159"/>
      <c r="AQU50" s="159"/>
      <c r="AQV50" s="161"/>
      <c r="AQW50" s="162"/>
      <c r="AQX50" s="114"/>
      <c r="AQY50" s="163"/>
      <c r="AQZ50" s="116"/>
      <c r="ARA50" s="159"/>
      <c r="ARB50" s="159"/>
      <c r="ARC50" s="159"/>
      <c r="ARD50" s="161"/>
      <c r="ARE50" s="162"/>
      <c r="ARF50" s="114"/>
      <c r="ARG50" s="163"/>
      <c r="ARH50" s="116"/>
      <c r="ARI50" s="159"/>
      <c r="ARJ50" s="159"/>
      <c r="ARK50" s="159"/>
      <c r="ARL50" s="161"/>
      <c r="ARM50" s="162"/>
      <c r="ARN50" s="114"/>
      <c r="ARO50" s="163"/>
      <c r="ARP50" s="116"/>
      <c r="ARQ50" s="159"/>
      <c r="ARR50" s="159"/>
      <c r="ARS50" s="159"/>
      <c r="ART50" s="161"/>
      <c r="ARU50" s="162"/>
      <c r="ARV50" s="114"/>
      <c r="ARW50" s="163"/>
      <c r="ARX50" s="116"/>
      <c r="ARY50" s="159"/>
      <c r="ARZ50" s="159"/>
      <c r="ASA50" s="159"/>
      <c r="ASB50" s="161"/>
      <c r="ASC50" s="162"/>
      <c r="ASD50" s="114"/>
      <c r="ASE50" s="163"/>
      <c r="ASF50" s="116"/>
      <c r="ASG50" s="159"/>
      <c r="ASH50" s="159"/>
      <c r="ASI50" s="159"/>
      <c r="ASJ50" s="161"/>
      <c r="ASK50" s="162"/>
      <c r="ASL50" s="114"/>
      <c r="ASM50" s="163"/>
      <c r="ASN50" s="116"/>
      <c r="ASO50" s="159"/>
      <c r="ASP50" s="159"/>
      <c r="ASQ50" s="159"/>
      <c r="ASR50" s="161"/>
      <c r="ASS50" s="162"/>
      <c r="AST50" s="114"/>
      <c r="ASU50" s="163"/>
      <c r="ASV50" s="116"/>
      <c r="ASW50" s="159"/>
      <c r="ASX50" s="159"/>
      <c r="ASY50" s="159"/>
      <c r="ASZ50" s="161"/>
      <c r="ATA50" s="162"/>
      <c r="ATB50" s="114"/>
      <c r="ATC50" s="163"/>
      <c r="ATD50" s="116"/>
      <c r="ATE50" s="159"/>
      <c r="ATF50" s="159"/>
      <c r="ATG50" s="159"/>
      <c r="ATH50" s="161"/>
      <c r="ATI50" s="162"/>
      <c r="ATJ50" s="114"/>
      <c r="ATK50" s="163"/>
      <c r="ATL50" s="116"/>
      <c r="ATM50" s="159"/>
      <c r="ATN50" s="159"/>
      <c r="ATO50" s="159"/>
      <c r="ATP50" s="161"/>
      <c r="ATQ50" s="162"/>
      <c r="ATR50" s="114"/>
      <c r="ATS50" s="163"/>
      <c r="ATT50" s="116"/>
      <c r="ATU50" s="159"/>
      <c r="ATV50" s="159"/>
      <c r="ATW50" s="159"/>
      <c r="ATX50" s="161"/>
      <c r="ATY50" s="162"/>
      <c r="ATZ50" s="114"/>
      <c r="AUA50" s="163"/>
      <c r="AUB50" s="116"/>
      <c r="AUC50" s="159"/>
      <c r="AUD50" s="159"/>
      <c r="AUE50" s="159"/>
      <c r="AUF50" s="161"/>
      <c r="AUG50" s="162"/>
      <c r="AUH50" s="114"/>
      <c r="AUI50" s="163"/>
      <c r="AUJ50" s="116"/>
      <c r="AUK50" s="159"/>
      <c r="AUL50" s="159"/>
      <c r="AUM50" s="159"/>
      <c r="AUN50" s="161"/>
      <c r="AUO50" s="162"/>
      <c r="AUP50" s="114"/>
      <c r="AUQ50" s="163"/>
      <c r="AUR50" s="116"/>
      <c r="AUS50" s="159"/>
      <c r="AUT50" s="159"/>
      <c r="AUU50" s="159"/>
      <c r="AUV50" s="161"/>
      <c r="AUW50" s="162"/>
      <c r="AUX50" s="114"/>
      <c r="AUY50" s="163"/>
      <c r="AUZ50" s="116"/>
      <c r="AVA50" s="159"/>
      <c r="AVB50" s="159"/>
      <c r="AVC50" s="159"/>
      <c r="AVD50" s="161"/>
      <c r="AVE50" s="162"/>
      <c r="AVF50" s="114"/>
      <c r="AVG50" s="163"/>
      <c r="AVH50" s="116"/>
      <c r="AVI50" s="159"/>
      <c r="AVJ50" s="159"/>
      <c r="AVK50" s="159"/>
      <c r="AVL50" s="161"/>
      <c r="AVM50" s="162"/>
      <c r="AVN50" s="114"/>
      <c r="AVO50" s="163"/>
      <c r="AVP50" s="116"/>
      <c r="AVQ50" s="159"/>
      <c r="AVR50" s="159"/>
      <c r="AVS50" s="159"/>
      <c r="AVT50" s="161"/>
      <c r="AVU50" s="162"/>
      <c r="AVV50" s="114"/>
      <c r="AVW50" s="163"/>
      <c r="AVX50" s="116"/>
      <c r="AVY50" s="159"/>
      <c r="AVZ50" s="159"/>
      <c r="AWA50" s="159"/>
      <c r="AWB50" s="161"/>
      <c r="AWC50" s="162"/>
      <c r="AWD50" s="114"/>
      <c r="AWE50" s="163"/>
      <c r="AWF50" s="116"/>
      <c r="AWG50" s="159"/>
      <c r="AWH50" s="159"/>
      <c r="AWI50" s="159"/>
      <c r="AWJ50" s="161"/>
      <c r="AWK50" s="162"/>
      <c r="AWL50" s="114"/>
      <c r="AWM50" s="163"/>
      <c r="AWN50" s="116"/>
      <c r="AWO50" s="159"/>
      <c r="AWP50" s="159"/>
      <c r="AWQ50" s="159"/>
      <c r="AWR50" s="161"/>
      <c r="AWS50" s="162"/>
      <c r="AWT50" s="114"/>
      <c r="AWU50" s="163"/>
      <c r="AWV50" s="116"/>
      <c r="AWW50" s="159"/>
      <c r="AWX50" s="159"/>
      <c r="AWY50" s="159"/>
      <c r="AWZ50" s="161"/>
      <c r="AXA50" s="162"/>
      <c r="AXB50" s="114"/>
      <c r="AXC50" s="163"/>
      <c r="AXD50" s="116"/>
      <c r="AXE50" s="159"/>
      <c r="AXF50" s="159"/>
      <c r="AXG50" s="159"/>
      <c r="AXH50" s="161"/>
      <c r="AXI50" s="162"/>
      <c r="AXJ50" s="114"/>
      <c r="AXK50" s="163"/>
      <c r="AXL50" s="116"/>
      <c r="AXM50" s="159"/>
      <c r="AXN50" s="159"/>
      <c r="AXO50" s="159"/>
      <c r="AXP50" s="161"/>
      <c r="AXQ50" s="162"/>
      <c r="AXR50" s="114"/>
      <c r="AXS50" s="163"/>
      <c r="AXT50" s="116"/>
      <c r="AXU50" s="159"/>
      <c r="AXV50" s="159"/>
      <c r="AXW50" s="159"/>
      <c r="AXX50" s="161"/>
      <c r="AXY50" s="162"/>
      <c r="AXZ50" s="114"/>
      <c r="AYA50" s="163"/>
      <c r="AYB50" s="116"/>
      <c r="AYC50" s="159"/>
      <c r="AYD50" s="159"/>
      <c r="AYE50" s="159"/>
      <c r="AYF50" s="161"/>
      <c r="AYG50" s="162"/>
      <c r="AYH50" s="114"/>
      <c r="AYI50" s="163"/>
      <c r="AYJ50" s="116"/>
      <c r="AYK50" s="159"/>
      <c r="AYL50" s="159"/>
      <c r="AYM50" s="159"/>
      <c r="AYN50" s="161"/>
      <c r="AYO50" s="162"/>
      <c r="AYP50" s="114"/>
      <c r="AYQ50" s="163"/>
      <c r="AYR50" s="116"/>
      <c r="AYS50" s="159"/>
      <c r="AYT50" s="159"/>
      <c r="AYU50" s="159"/>
      <c r="AYV50" s="161"/>
      <c r="AYW50" s="162"/>
      <c r="AYX50" s="114"/>
      <c r="AYY50" s="163"/>
      <c r="AYZ50" s="116"/>
      <c r="AZA50" s="159"/>
      <c r="AZB50" s="159"/>
      <c r="AZC50" s="159"/>
      <c r="AZD50" s="161"/>
      <c r="AZE50" s="162"/>
      <c r="AZF50" s="114"/>
      <c r="AZG50" s="163"/>
      <c r="AZH50" s="116"/>
      <c r="AZI50" s="159"/>
      <c r="AZJ50" s="159"/>
      <c r="AZK50" s="159"/>
      <c r="AZL50" s="161"/>
      <c r="AZM50" s="162"/>
      <c r="AZN50" s="114"/>
      <c r="AZO50" s="163"/>
      <c r="AZP50" s="116"/>
      <c r="AZQ50" s="159"/>
      <c r="AZR50" s="159"/>
      <c r="AZS50" s="159"/>
      <c r="AZT50" s="161"/>
      <c r="AZU50" s="162"/>
      <c r="AZV50" s="114"/>
      <c r="AZW50" s="163"/>
      <c r="AZX50" s="116"/>
      <c r="AZY50" s="159"/>
      <c r="AZZ50" s="159"/>
      <c r="BAA50" s="159"/>
      <c r="BAB50" s="161"/>
      <c r="BAC50" s="162"/>
      <c r="BAD50" s="114"/>
      <c r="BAE50" s="163"/>
      <c r="BAF50" s="116"/>
      <c r="BAG50" s="159"/>
      <c r="BAH50" s="159"/>
      <c r="BAI50" s="159"/>
      <c r="BAJ50" s="161"/>
      <c r="BAK50" s="162"/>
      <c r="BAL50" s="114"/>
      <c r="BAM50" s="163"/>
      <c r="BAN50" s="116"/>
      <c r="BAO50" s="159"/>
      <c r="BAP50" s="159"/>
      <c r="BAQ50" s="159"/>
      <c r="BAR50" s="161"/>
      <c r="BAS50" s="162"/>
      <c r="BAT50" s="114"/>
      <c r="BAU50" s="163"/>
      <c r="BAV50" s="116"/>
      <c r="BAW50" s="159"/>
      <c r="BAX50" s="159"/>
      <c r="BAY50" s="159"/>
      <c r="BAZ50" s="161"/>
      <c r="BBA50" s="162"/>
      <c r="BBB50" s="114"/>
      <c r="BBC50" s="163"/>
      <c r="BBD50" s="116"/>
      <c r="BBE50" s="159"/>
      <c r="BBF50" s="159"/>
      <c r="BBG50" s="159"/>
      <c r="BBH50" s="161"/>
      <c r="BBI50" s="162"/>
      <c r="BBJ50" s="114"/>
      <c r="BBK50" s="163"/>
      <c r="BBL50" s="116"/>
      <c r="BBM50" s="159"/>
      <c r="BBN50" s="159"/>
      <c r="BBO50" s="159"/>
      <c r="BBP50" s="161"/>
      <c r="BBQ50" s="162"/>
      <c r="BBR50" s="114"/>
      <c r="BBS50" s="163"/>
      <c r="BBT50" s="116"/>
      <c r="BBU50" s="159"/>
      <c r="BBV50" s="159"/>
      <c r="BBW50" s="159"/>
      <c r="BBX50" s="161"/>
      <c r="BBY50" s="162"/>
      <c r="BBZ50" s="114"/>
      <c r="BCA50" s="163"/>
      <c r="BCB50" s="116"/>
      <c r="BCC50" s="159"/>
      <c r="BCD50" s="159"/>
      <c r="BCE50" s="159"/>
      <c r="BCF50" s="161"/>
      <c r="BCG50" s="162"/>
      <c r="BCH50" s="114"/>
      <c r="BCI50" s="163"/>
      <c r="BCJ50" s="116"/>
      <c r="BCK50" s="159"/>
      <c r="BCL50" s="159"/>
      <c r="BCM50" s="159"/>
      <c r="BCN50" s="161"/>
      <c r="BCO50" s="162"/>
      <c r="BCP50" s="114"/>
      <c r="BCQ50" s="163"/>
      <c r="BCR50" s="116"/>
      <c r="BCS50" s="159"/>
      <c r="BCT50" s="159"/>
      <c r="BCU50" s="159"/>
      <c r="BCV50" s="161"/>
      <c r="BCW50" s="162"/>
      <c r="BCX50" s="114"/>
      <c r="BCY50" s="163"/>
      <c r="BCZ50" s="116"/>
      <c r="BDA50" s="159"/>
      <c r="BDB50" s="159"/>
      <c r="BDC50" s="159"/>
      <c r="BDD50" s="161"/>
      <c r="BDE50" s="162"/>
      <c r="BDF50" s="114"/>
      <c r="BDG50" s="163"/>
      <c r="BDH50" s="116"/>
      <c r="BDI50" s="159"/>
      <c r="BDJ50" s="159"/>
      <c r="BDK50" s="159"/>
      <c r="BDL50" s="161"/>
      <c r="BDM50" s="162"/>
      <c r="BDN50" s="114"/>
      <c r="BDO50" s="163"/>
      <c r="BDP50" s="116"/>
      <c r="BDQ50" s="159"/>
      <c r="BDR50" s="159"/>
      <c r="BDS50" s="159"/>
      <c r="BDT50" s="161"/>
      <c r="BDU50" s="162"/>
      <c r="BDV50" s="114"/>
      <c r="BDW50" s="163"/>
      <c r="BDX50" s="116"/>
      <c r="BDY50" s="159"/>
      <c r="BDZ50" s="159"/>
      <c r="BEA50" s="159"/>
      <c r="BEB50" s="161"/>
      <c r="BEC50" s="162"/>
      <c r="BED50" s="114"/>
      <c r="BEE50" s="163"/>
      <c r="BEF50" s="116"/>
      <c r="BEG50" s="159"/>
      <c r="BEH50" s="159"/>
      <c r="BEI50" s="159"/>
      <c r="BEJ50" s="161"/>
      <c r="BEK50" s="162"/>
      <c r="BEL50" s="114"/>
      <c r="BEM50" s="163"/>
      <c r="BEN50" s="116"/>
      <c r="BEO50" s="159"/>
      <c r="BEP50" s="159"/>
      <c r="BEQ50" s="159"/>
      <c r="BER50" s="161"/>
      <c r="BES50" s="162"/>
      <c r="BET50" s="114"/>
      <c r="BEU50" s="163"/>
      <c r="BEV50" s="116"/>
      <c r="BEW50" s="159"/>
      <c r="BEX50" s="159"/>
      <c r="BEY50" s="159"/>
      <c r="BEZ50" s="161"/>
      <c r="BFA50" s="162"/>
      <c r="BFB50" s="114"/>
      <c r="BFC50" s="163"/>
      <c r="BFD50" s="116"/>
      <c r="BFE50" s="159"/>
      <c r="BFF50" s="159"/>
      <c r="BFG50" s="159"/>
      <c r="BFH50" s="161"/>
      <c r="BFI50" s="162"/>
      <c r="BFJ50" s="114"/>
      <c r="BFK50" s="163"/>
      <c r="BFL50" s="116"/>
      <c r="BFM50" s="159"/>
      <c r="BFN50" s="159"/>
      <c r="BFO50" s="159"/>
      <c r="BFP50" s="161"/>
      <c r="BFQ50" s="162"/>
      <c r="BFR50" s="114"/>
      <c r="BFS50" s="163"/>
      <c r="BFT50" s="116"/>
      <c r="BFU50" s="159"/>
      <c r="BFV50" s="159"/>
      <c r="BFW50" s="159"/>
      <c r="BFX50" s="161"/>
      <c r="BFY50" s="162"/>
      <c r="BFZ50" s="114"/>
      <c r="BGA50" s="163"/>
      <c r="BGB50" s="116"/>
      <c r="BGC50" s="159"/>
      <c r="BGD50" s="159"/>
      <c r="BGE50" s="159"/>
      <c r="BGF50" s="161"/>
      <c r="BGG50" s="162"/>
      <c r="BGH50" s="114"/>
      <c r="BGI50" s="163"/>
      <c r="BGJ50" s="116"/>
      <c r="BGK50" s="159"/>
      <c r="BGL50" s="159"/>
      <c r="BGM50" s="159"/>
      <c r="BGN50" s="161"/>
      <c r="BGO50" s="162"/>
      <c r="BGP50" s="114"/>
      <c r="BGQ50" s="163"/>
      <c r="BGR50" s="116"/>
      <c r="BGS50" s="159"/>
      <c r="BGT50" s="159"/>
      <c r="BGU50" s="159"/>
      <c r="BGV50" s="161"/>
      <c r="BGW50" s="162"/>
      <c r="BGX50" s="114"/>
      <c r="BGY50" s="163"/>
      <c r="BGZ50" s="116"/>
      <c r="BHA50" s="159"/>
      <c r="BHB50" s="159"/>
      <c r="BHC50" s="159"/>
      <c r="BHD50" s="161"/>
      <c r="BHE50" s="162"/>
      <c r="BHF50" s="114"/>
      <c r="BHG50" s="163"/>
      <c r="BHH50" s="116"/>
      <c r="BHI50" s="159"/>
      <c r="BHJ50" s="159"/>
      <c r="BHK50" s="159"/>
      <c r="BHL50" s="161"/>
      <c r="BHM50" s="162"/>
      <c r="BHN50" s="114"/>
      <c r="BHO50" s="163"/>
      <c r="BHP50" s="116"/>
      <c r="BHQ50" s="159"/>
      <c r="BHR50" s="159"/>
      <c r="BHS50" s="159"/>
      <c r="BHT50" s="161"/>
      <c r="BHU50" s="162"/>
      <c r="BHV50" s="114"/>
      <c r="BHW50" s="163"/>
      <c r="BHX50" s="116"/>
      <c r="BHY50" s="159"/>
      <c r="BHZ50" s="159"/>
      <c r="BIA50" s="159"/>
      <c r="BIB50" s="161"/>
      <c r="BIC50" s="162"/>
      <c r="BID50" s="114"/>
      <c r="BIE50" s="163"/>
      <c r="BIF50" s="116"/>
      <c r="BIG50" s="159"/>
      <c r="BIH50" s="159"/>
      <c r="BII50" s="159"/>
      <c r="BIJ50" s="161"/>
      <c r="BIK50" s="162"/>
      <c r="BIL50" s="114"/>
      <c r="BIM50" s="163"/>
      <c r="BIN50" s="116"/>
      <c r="BIO50" s="159"/>
      <c r="BIP50" s="159"/>
      <c r="BIQ50" s="159"/>
      <c r="BIR50" s="161"/>
      <c r="BIS50" s="162"/>
      <c r="BIT50" s="114"/>
      <c r="BIU50" s="163"/>
      <c r="BIV50" s="116"/>
      <c r="BIW50" s="159"/>
      <c r="BIX50" s="159"/>
      <c r="BIY50" s="159"/>
      <c r="BIZ50" s="161"/>
      <c r="BJA50" s="162"/>
      <c r="BJB50" s="114"/>
      <c r="BJC50" s="163"/>
      <c r="BJD50" s="116"/>
      <c r="BJE50" s="159"/>
      <c r="BJF50" s="159"/>
      <c r="BJG50" s="159"/>
      <c r="BJH50" s="161"/>
      <c r="BJI50" s="162"/>
      <c r="BJJ50" s="114"/>
      <c r="BJK50" s="163"/>
      <c r="BJL50" s="116"/>
      <c r="BJM50" s="159"/>
      <c r="BJN50" s="159"/>
      <c r="BJO50" s="159"/>
      <c r="BJP50" s="161"/>
      <c r="BJQ50" s="162"/>
      <c r="BJR50" s="114"/>
      <c r="BJS50" s="163"/>
      <c r="BJT50" s="116"/>
      <c r="BJU50" s="159"/>
      <c r="BJV50" s="159"/>
      <c r="BJW50" s="159"/>
      <c r="BJX50" s="161"/>
      <c r="BJY50" s="162"/>
      <c r="BJZ50" s="114"/>
      <c r="BKA50" s="163"/>
      <c r="BKB50" s="116"/>
      <c r="BKC50" s="159"/>
      <c r="BKD50" s="159"/>
      <c r="BKE50" s="159"/>
      <c r="BKF50" s="161"/>
      <c r="BKG50" s="162"/>
      <c r="BKH50" s="114"/>
      <c r="BKI50" s="163"/>
      <c r="BKJ50" s="116"/>
      <c r="BKK50" s="159"/>
      <c r="BKL50" s="159"/>
      <c r="BKM50" s="159"/>
      <c r="BKN50" s="161"/>
      <c r="BKO50" s="162"/>
      <c r="BKP50" s="114"/>
      <c r="BKQ50" s="163"/>
      <c r="BKR50" s="116"/>
      <c r="BKS50" s="159"/>
      <c r="BKT50" s="159"/>
      <c r="BKU50" s="159"/>
      <c r="BKV50" s="161"/>
      <c r="BKW50" s="162"/>
      <c r="BKX50" s="114"/>
      <c r="BKY50" s="163"/>
      <c r="BKZ50" s="116"/>
      <c r="BLA50" s="159"/>
      <c r="BLB50" s="159"/>
      <c r="BLC50" s="159"/>
      <c r="BLD50" s="161"/>
      <c r="BLE50" s="162"/>
      <c r="BLF50" s="114"/>
      <c r="BLG50" s="163"/>
      <c r="BLH50" s="116"/>
      <c r="BLI50" s="159"/>
      <c r="BLJ50" s="159"/>
      <c r="BLK50" s="159"/>
      <c r="BLL50" s="161"/>
      <c r="BLM50" s="162"/>
      <c r="BLN50" s="114"/>
      <c r="BLO50" s="163"/>
      <c r="BLP50" s="116"/>
      <c r="BLQ50" s="159"/>
      <c r="BLR50" s="159"/>
      <c r="BLS50" s="159"/>
      <c r="BLT50" s="161"/>
      <c r="BLU50" s="162"/>
      <c r="BLV50" s="114"/>
      <c r="BLW50" s="163"/>
      <c r="BLX50" s="116"/>
      <c r="BLY50" s="159"/>
      <c r="BLZ50" s="159"/>
      <c r="BMA50" s="159"/>
      <c r="BMB50" s="161"/>
      <c r="BMC50" s="162"/>
      <c r="BMD50" s="114"/>
      <c r="BME50" s="163"/>
      <c r="BMF50" s="116"/>
      <c r="BMG50" s="159"/>
      <c r="BMH50" s="159"/>
      <c r="BMI50" s="159"/>
      <c r="BMJ50" s="161"/>
      <c r="BMK50" s="162"/>
      <c r="BML50" s="114"/>
      <c r="BMM50" s="163"/>
      <c r="BMN50" s="116"/>
      <c r="BMO50" s="159"/>
      <c r="BMP50" s="159"/>
      <c r="BMQ50" s="159"/>
      <c r="BMR50" s="161"/>
      <c r="BMS50" s="162"/>
      <c r="BMT50" s="114"/>
      <c r="BMU50" s="163"/>
      <c r="BMV50" s="116"/>
      <c r="BMW50" s="159"/>
      <c r="BMX50" s="159"/>
      <c r="BMY50" s="159"/>
      <c r="BMZ50" s="161"/>
      <c r="BNA50" s="162"/>
      <c r="BNB50" s="114"/>
      <c r="BNC50" s="163"/>
      <c r="BND50" s="116"/>
      <c r="BNE50" s="159"/>
      <c r="BNF50" s="159"/>
      <c r="BNG50" s="159"/>
      <c r="BNH50" s="161"/>
      <c r="BNI50" s="162"/>
      <c r="BNJ50" s="114"/>
      <c r="BNK50" s="163"/>
      <c r="BNL50" s="116"/>
      <c r="BNM50" s="159"/>
      <c r="BNN50" s="159"/>
      <c r="BNO50" s="159"/>
      <c r="BNP50" s="161"/>
      <c r="BNQ50" s="162"/>
      <c r="BNR50" s="114"/>
      <c r="BNS50" s="163"/>
      <c r="BNT50" s="116"/>
      <c r="BNU50" s="159"/>
      <c r="BNV50" s="159"/>
      <c r="BNW50" s="159"/>
      <c r="BNX50" s="161"/>
      <c r="BNY50" s="162"/>
      <c r="BNZ50" s="114"/>
      <c r="BOA50" s="163"/>
      <c r="BOB50" s="116"/>
      <c r="BOC50" s="159"/>
      <c r="BOD50" s="159"/>
      <c r="BOE50" s="159"/>
      <c r="BOF50" s="161"/>
      <c r="BOG50" s="162"/>
      <c r="BOH50" s="114"/>
      <c r="BOI50" s="163"/>
      <c r="BOJ50" s="116"/>
      <c r="BOK50" s="159"/>
      <c r="BOL50" s="159"/>
      <c r="BOM50" s="159"/>
      <c r="BON50" s="161"/>
      <c r="BOO50" s="162"/>
      <c r="BOP50" s="114"/>
      <c r="BOQ50" s="163"/>
      <c r="BOR50" s="116"/>
      <c r="BOS50" s="159"/>
      <c r="BOT50" s="159"/>
      <c r="BOU50" s="159"/>
      <c r="BOV50" s="161"/>
      <c r="BOW50" s="162"/>
      <c r="BOX50" s="114"/>
      <c r="BOY50" s="163"/>
      <c r="BOZ50" s="116"/>
      <c r="BPA50" s="159"/>
      <c r="BPB50" s="159"/>
      <c r="BPC50" s="159"/>
      <c r="BPD50" s="161"/>
      <c r="BPE50" s="162"/>
      <c r="BPF50" s="114"/>
      <c r="BPG50" s="163"/>
      <c r="BPH50" s="116"/>
      <c r="BPI50" s="159"/>
      <c r="BPJ50" s="159"/>
      <c r="BPK50" s="159"/>
      <c r="BPL50" s="161"/>
      <c r="BPM50" s="162"/>
      <c r="BPN50" s="114"/>
      <c r="BPO50" s="163"/>
      <c r="BPP50" s="116"/>
      <c r="BPQ50" s="159"/>
      <c r="BPR50" s="159"/>
      <c r="BPS50" s="159"/>
      <c r="BPT50" s="161"/>
      <c r="BPU50" s="162"/>
      <c r="BPV50" s="114"/>
      <c r="BPW50" s="163"/>
      <c r="BPX50" s="116"/>
      <c r="BPY50" s="159"/>
      <c r="BPZ50" s="159"/>
      <c r="BQA50" s="159"/>
      <c r="BQB50" s="161"/>
      <c r="BQC50" s="162"/>
      <c r="BQD50" s="114"/>
      <c r="BQE50" s="163"/>
      <c r="BQF50" s="116"/>
      <c r="BQG50" s="159"/>
      <c r="BQH50" s="159"/>
      <c r="BQI50" s="159"/>
      <c r="BQJ50" s="161"/>
      <c r="BQK50" s="162"/>
      <c r="BQL50" s="114"/>
      <c r="BQM50" s="163"/>
      <c r="BQN50" s="116"/>
      <c r="BQO50" s="159"/>
      <c r="BQP50" s="159"/>
      <c r="BQQ50" s="159"/>
      <c r="BQR50" s="161"/>
      <c r="BQS50" s="162"/>
      <c r="BQT50" s="114"/>
      <c r="BQU50" s="163"/>
      <c r="BQV50" s="116"/>
      <c r="BQW50" s="159"/>
      <c r="BQX50" s="159"/>
      <c r="BQY50" s="159"/>
      <c r="BQZ50" s="161"/>
      <c r="BRA50" s="162"/>
      <c r="BRB50" s="114"/>
      <c r="BRC50" s="163"/>
      <c r="BRD50" s="116"/>
      <c r="BRE50" s="159"/>
      <c r="BRF50" s="159"/>
      <c r="BRG50" s="159"/>
      <c r="BRH50" s="161"/>
      <c r="BRI50" s="162"/>
      <c r="BRJ50" s="114"/>
      <c r="BRK50" s="163"/>
      <c r="BRL50" s="116"/>
      <c r="BRM50" s="159"/>
      <c r="BRN50" s="159"/>
      <c r="BRO50" s="159"/>
      <c r="BRP50" s="161"/>
      <c r="BRQ50" s="162"/>
      <c r="BRR50" s="114"/>
      <c r="BRS50" s="163"/>
      <c r="BRT50" s="116"/>
      <c r="BRU50" s="159"/>
      <c r="BRV50" s="159"/>
      <c r="BRW50" s="159"/>
      <c r="BRX50" s="161"/>
      <c r="BRY50" s="162"/>
      <c r="BRZ50" s="114"/>
      <c r="BSA50" s="163"/>
      <c r="BSB50" s="116"/>
      <c r="BSC50" s="159"/>
      <c r="BSD50" s="159"/>
      <c r="BSE50" s="159"/>
      <c r="BSF50" s="161"/>
      <c r="BSG50" s="162"/>
      <c r="BSH50" s="114"/>
      <c r="BSI50" s="163"/>
      <c r="BSJ50" s="116"/>
      <c r="BSK50" s="159"/>
      <c r="BSL50" s="159"/>
      <c r="BSM50" s="159"/>
      <c r="BSN50" s="161"/>
      <c r="BSO50" s="162"/>
      <c r="BSP50" s="114"/>
      <c r="BSQ50" s="163"/>
      <c r="BSR50" s="116"/>
      <c r="BSS50" s="159"/>
      <c r="BST50" s="159"/>
      <c r="BSU50" s="159"/>
      <c r="BSV50" s="161"/>
      <c r="BSW50" s="162"/>
      <c r="BSX50" s="114"/>
      <c r="BSY50" s="163"/>
      <c r="BSZ50" s="116"/>
      <c r="BTA50" s="159"/>
      <c r="BTB50" s="159"/>
      <c r="BTC50" s="159"/>
      <c r="BTD50" s="161"/>
      <c r="BTE50" s="162"/>
      <c r="BTF50" s="114"/>
      <c r="BTG50" s="163"/>
      <c r="BTH50" s="116"/>
      <c r="BTI50" s="159"/>
      <c r="BTJ50" s="159"/>
      <c r="BTK50" s="159"/>
      <c r="BTL50" s="161"/>
      <c r="BTM50" s="162"/>
      <c r="BTN50" s="114"/>
      <c r="BTO50" s="163"/>
      <c r="BTP50" s="116"/>
      <c r="BTQ50" s="159"/>
      <c r="BTR50" s="159"/>
      <c r="BTS50" s="159"/>
      <c r="BTT50" s="161"/>
      <c r="BTU50" s="162"/>
      <c r="BTV50" s="114"/>
      <c r="BTW50" s="163"/>
      <c r="BTX50" s="116"/>
      <c r="BTY50" s="159"/>
      <c r="BTZ50" s="159"/>
      <c r="BUA50" s="159"/>
      <c r="BUB50" s="161"/>
      <c r="BUC50" s="162"/>
      <c r="BUD50" s="114"/>
      <c r="BUE50" s="163"/>
      <c r="BUF50" s="116"/>
      <c r="BUG50" s="159"/>
      <c r="BUH50" s="159"/>
      <c r="BUI50" s="159"/>
      <c r="BUJ50" s="161"/>
      <c r="BUK50" s="162"/>
      <c r="BUL50" s="114"/>
      <c r="BUM50" s="163"/>
      <c r="BUN50" s="116"/>
      <c r="BUO50" s="159"/>
      <c r="BUP50" s="159"/>
      <c r="BUQ50" s="159"/>
      <c r="BUR50" s="161"/>
      <c r="BUS50" s="162"/>
      <c r="BUT50" s="114"/>
      <c r="BUU50" s="163"/>
      <c r="BUV50" s="116"/>
      <c r="BUW50" s="159"/>
      <c r="BUX50" s="159"/>
      <c r="BUY50" s="159"/>
      <c r="BUZ50" s="161"/>
      <c r="BVA50" s="162"/>
      <c r="BVB50" s="114"/>
      <c r="BVC50" s="163"/>
      <c r="BVD50" s="116"/>
      <c r="BVE50" s="159"/>
      <c r="BVF50" s="159"/>
      <c r="BVG50" s="159"/>
      <c r="BVH50" s="161"/>
      <c r="BVI50" s="162"/>
      <c r="BVJ50" s="114"/>
      <c r="BVK50" s="163"/>
      <c r="BVL50" s="116"/>
      <c r="BVM50" s="159"/>
      <c r="BVN50" s="159"/>
      <c r="BVO50" s="159"/>
      <c r="BVP50" s="161"/>
      <c r="BVQ50" s="162"/>
      <c r="BVR50" s="114"/>
      <c r="BVS50" s="163"/>
      <c r="BVT50" s="116"/>
      <c r="BVU50" s="159"/>
      <c r="BVV50" s="159"/>
      <c r="BVW50" s="159"/>
      <c r="BVX50" s="161"/>
      <c r="BVY50" s="162"/>
      <c r="BVZ50" s="114"/>
      <c r="BWA50" s="163"/>
      <c r="BWB50" s="116"/>
      <c r="BWC50" s="159"/>
      <c r="BWD50" s="159"/>
      <c r="BWE50" s="159"/>
      <c r="BWF50" s="161"/>
      <c r="BWG50" s="162"/>
      <c r="BWH50" s="114"/>
      <c r="BWI50" s="163"/>
      <c r="BWJ50" s="116"/>
      <c r="BWK50" s="159"/>
      <c r="BWL50" s="159"/>
      <c r="BWM50" s="159"/>
      <c r="BWN50" s="161"/>
      <c r="BWO50" s="162"/>
      <c r="BWP50" s="114"/>
      <c r="BWQ50" s="163"/>
      <c r="BWR50" s="116"/>
      <c r="BWS50" s="159"/>
      <c r="BWT50" s="159"/>
      <c r="BWU50" s="159"/>
      <c r="BWV50" s="161"/>
      <c r="BWW50" s="162"/>
      <c r="BWX50" s="114"/>
      <c r="BWY50" s="163"/>
      <c r="BWZ50" s="116"/>
      <c r="BXA50" s="159"/>
      <c r="BXB50" s="159"/>
      <c r="BXC50" s="159"/>
      <c r="BXD50" s="161"/>
      <c r="BXE50" s="162"/>
      <c r="BXF50" s="114"/>
      <c r="BXG50" s="163"/>
      <c r="BXH50" s="116"/>
      <c r="BXI50" s="159"/>
      <c r="BXJ50" s="159"/>
      <c r="BXK50" s="159"/>
      <c r="BXL50" s="161"/>
      <c r="BXM50" s="162"/>
      <c r="BXN50" s="114"/>
      <c r="BXO50" s="163"/>
      <c r="BXP50" s="116"/>
      <c r="BXQ50" s="159"/>
      <c r="BXR50" s="159"/>
      <c r="BXS50" s="159"/>
      <c r="BXT50" s="161"/>
      <c r="BXU50" s="162"/>
      <c r="BXV50" s="114"/>
      <c r="BXW50" s="163"/>
      <c r="BXX50" s="116"/>
      <c r="BXY50" s="159"/>
      <c r="BXZ50" s="159"/>
      <c r="BYA50" s="159"/>
      <c r="BYB50" s="161"/>
      <c r="BYC50" s="162"/>
      <c r="BYD50" s="114"/>
      <c r="BYE50" s="163"/>
      <c r="BYF50" s="116"/>
      <c r="BYG50" s="159"/>
      <c r="BYH50" s="159"/>
      <c r="BYI50" s="159"/>
      <c r="BYJ50" s="161"/>
      <c r="BYK50" s="162"/>
      <c r="BYL50" s="114"/>
      <c r="BYM50" s="163"/>
      <c r="BYN50" s="116"/>
      <c r="BYO50" s="159"/>
      <c r="BYP50" s="159"/>
      <c r="BYQ50" s="159"/>
      <c r="BYR50" s="161"/>
      <c r="BYS50" s="162"/>
      <c r="BYT50" s="114"/>
      <c r="BYU50" s="163"/>
      <c r="BYV50" s="116"/>
      <c r="BYW50" s="159"/>
      <c r="BYX50" s="159"/>
      <c r="BYY50" s="159"/>
      <c r="BYZ50" s="161"/>
      <c r="BZA50" s="162"/>
      <c r="BZB50" s="114"/>
      <c r="BZC50" s="163"/>
      <c r="BZD50" s="116"/>
      <c r="BZE50" s="159"/>
      <c r="BZF50" s="159"/>
      <c r="BZG50" s="159"/>
      <c r="BZH50" s="161"/>
      <c r="BZI50" s="162"/>
      <c r="BZJ50" s="114"/>
      <c r="BZK50" s="163"/>
      <c r="BZL50" s="116"/>
      <c r="BZM50" s="159"/>
      <c r="BZN50" s="159"/>
      <c r="BZO50" s="159"/>
      <c r="BZP50" s="161"/>
      <c r="BZQ50" s="162"/>
      <c r="BZR50" s="114"/>
      <c r="BZS50" s="163"/>
      <c r="BZT50" s="116"/>
      <c r="BZU50" s="159"/>
      <c r="BZV50" s="159"/>
      <c r="BZW50" s="159"/>
      <c r="BZX50" s="161"/>
      <c r="BZY50" s="162"/>
      <c r="BZZ50" s="114"/>
      <c r="CAA50" s="163"/>
      <c r="CAB50" s="116"/>
      <c r="CAC50" s="159"/>
      <c r="CAD50" s="159"/>
      <c r="CAE50" s="159"/>
      <c r="CAF50" s="161"/>
      <c r="CAG50" s="162"/>
      <c r="CAH50" s="114"/>
      <c r="CAI50" s="163"/>
      <c r="CAJ50" s="116"/>
      <c r="CAK50" s="159"/>
      <c r="CAL50" s="159"/>
      <c r="CAM50" s="159"/>
      <c r="CAN50" s="161"/>
      <c r="CAO50" s="162"/>
      <c r="CAP50" s="114"/>
      <c r="CAQ50" s="163"/>
      <c r="CAR50" s="116"/>
      <c r="CAS50" s="159"/>
      <c r="CAT50" s="159"/>
      <c r="CAU50" s="159"/>
      <c r="CAV50" s="161"/>
      <c r="CAW50" s="162"/>
      <c r="CAX50" s="114"/>
      <c r="CAY50" s="163"/>
      <c r="CAZ50" s="116"/>
      <c r="CBA50" s="159"/>
      <c r="CBB50" s="159"/>
      <c r="CBC50" s="159"/>
      <c r="CBD50" s="161"/>
      <c r="CBE50" s="162"/>
      <c r="CBF50" s="114"/>
      <c r="CBG50" s="163"/>
      <c r="CBH50" s="116"/>
      <c r="CBI50" s="159"/>
      <c r="CBJ50" s="159"/>
      <c r="CBK50" s="159"/>
      <c r="CBL50" s="161"/>
      <c r="CBM50" s="162"/>
      <c r="CBN50" s="114"/>
      <c r="CBO50" s="163"/>
      <c r="CBP50" s="116"/>
      <c r="CBQ50" s="159"/>
      <c r="CBR50" s="159"/>
      <c r="CBS50" s="159"/>
      <c r="CBT50" s="161"/>
      <c r="CBU50" s="162"/>
      <c r="CBV50" s="114"/>
      <c r="CBW50" s="163"/>
      <c r="CBX50" s="116"/>
      <c r="CBY50" s="159"/>
      <c r="CBZ50" s="159"/>
      <c r="CCA50" s="159"/>
      <c r="CCB50" s="161"/>
      <c r="CCC50" s="162"/>
      <c r="CCD50" s="114"/>
      <c r="CCE50" s="163"/>
      <c r="CCF50" s="116"/>
      <c r="CCG50" s="159"/>
      <c r="CCH50" s="159"/>
      <c r="CCI50" s="159"/>
      <c r="CCJ50" s="161"/>
      <c r="CCK50" s="162"/>
      <c r="CCL50" s="114"/>
      <c r="CCM50" s="163"/>
      <c r="CCN50" s="116"/>
      <c r="CCO50" s="159"/>
      <c r="CCP50" s="159"/>
      <c r="CCQ50" s="159"/>
      <c r="CCR50" s="161"/>
      <c r="CCS50" s="162"/>
      <c r="CCT50" s="114"/>
      <c r="CCU50" s="163"/>
      <c r="CCV50" s="116"/>
      <c r="CCW50" s="159"/>
      <c r="CCX50" s="159"/>
      <c r="CCY50" s="159"/>
      <c r="CCZ50" s="161"/>
      <c r="CDA50" s="162"/>
      <c r="CDB50" s="114"/>
      <c r="CDC50" s="163"/>
      <c r="CDD50" s="116"/>
      <c r="CDE50" s="159"/>
      <c r="CDF50" s="159"/>
      <c r="CDG50" s="159"/>
      <c r="CDH50" s="161"/>
      <c r="CDI50" s="162"/>
      <c r="CDJ50" s="114"/>
      <c r="CDK50" s="163"/>
      <c r="CDL50" s="116"/>
      <c r="CDM50" s="159"/>
      <c r="CDN50" s="159"/>
      <c r="CDO50" s="159"/>
      <c r="CDP50" s="161"/>
      <c r="CDQ50" s="162"/>
      <c r="CDR50" s="114"/>
      <c r="CDS50" s="163"/>
      <c r="CDT50" s="116"/>
      <c r="CDU50" s="159"/>
      <c r="CDV50" s="159"/>
      <c r="CDW50" s="159"/>
      <c r="CDX50" s="161"/>
      <c r="CDY50" s="162"/>
      <c r="CDZ50" s="114"/>
      <c r="CEA50" s="163"/>
      <c r="CEB50" s="116"/>
      <c r="CEC50" s="159"/>
      <c r="CED50" s="159"/>
      <c r="CEE50" s="159"/>
      <c r="CEF50" s="161"/>
      <c r="CEG50" s="162"/>
      <c r="CEH50" s="114"/>
      <c r="CEI50" s="163"/>
      <c r="CEJ50" s="116"/>
      <c r="CEK50" s="159"/>
      <c r="CEL50" s="159"/>
      <c r="CEM50" s="159"/>
      <c r="CEN50" s="161"/>
      <c r="CEO50" s="162"/>
      <c r="CEP50" s="114"/>
      <c r="CEQ50" s="163"/>
      <c r="CER50" s="116"/>
      <c r="CES50" s="159"/>
      <c r="CET50" s="159"/>
      <c r="CEU50" s="159"/>
      <c r="CEV50" s="161"/>
      <c r="CEW50" s="162"/>
      <c r="CEX50" s="114"/>
      <c r="CEY50" s="163"/>
      <c r="CEZ50" s="116"/>
      <c r="CFA50" s="159"/>
      <c r="CFB50" s="159"/>
      <c r="CFC50" s="159"/>
      <c r="CFD50" s="161"/>
      <c r="CFE50" s="162"/>
      <c r="CFF50" s="114"/>
      <c r="CFG50" s="163"/>
      <c r="CFH50" s="116"/>
      <c r="CFI50" s="159"/>
      <c r="CFJ50" s="159"/>
      <c r="CFK50" s="159"/>
      <c r="CFL50" s="161"/>
      <c r="CFM50" s="162"/>
      <c r="CFN50" s="114"/>
      <c r="CFO50" s="163"/>
      <c r="CFP50" s="116"/>
      <c r="CFQ50" s="159"/>
      <c r="CFR50" s="159"/>
      <c r="CFS50" s="159"/>
      <c r="CFT50" s="161"/>
      <c r="CFU50" s="162"/>
      <c r="CFV50" s="114"/>
      <c r="CFW50" s="163"/>
      <c r="CFX50" s="116"/>
      <c r="CFY50" s="159"/>
      <c r="CFZ50" s="159"/>
      <c r="CGA50" s="159"/>
      <c r="CGB50" s="161"/>
      <c r="CGC50" s="162"/>
      <c r="CGD50" s="114"/>
      <c r="CGE50" s="163"/>
      <c r="CGF50" s="116"/>
      <c r="CGG50" s="159"/>
      <c r="CGH50" s="159"/>
      <c r="CGI50" s="159"/>
      <c r="CGJ50" s="161"/>
      <c r="CGK50" s="162"/>
      <c r="CGL50" s="114"/>
      <c r="CGM50" s="163"/>
      <c r="CGN50" s="116"/>
      <c r="CGO50" s="159"/>
      <c r="CGP50" s="159"/>
      <c r="CGQ50" s="159"/>
      <c r="CGR50" s="161"/>
      <c r="CGS50" s="162"/>
      <c r="CGT50" s="114"/>
      <c r="CGU50" s="163"/>
      <c r="CGV50" s="116"/>
      <c r="CGW50" s="159"/>
      <c r="CGX50" s="159"/>
      <c r="CGY50" s="159"/>
      <c r="CGZ50" s="161"/>
      <c r="CHA50" s="162"/>
      <c r="CHB50" s="114"/>
      <c r="CHC50" s="163"/>
      <c r="CHD50" s="116"/>
      <c r="CHE50" s="159"/>
      <c r="CHF50" s="159"/>
      <c r="CHG50" s="159"/>
      <c r="CHH50" s="161"/>
      <c r="CHI50" s="162"/>
      <c r="CHJ50" s="114"/>
      <c r="CHK50" s="163"/>
      <c r="CHL50" s="116"/>
      <c r="CHM50" s="159"/>
      <c r="CHN50" s="159"/>
      <c r="CHO50" s="159"/>
      <c r="CHP50" s="161"/>
      <c r="CHQ50" s="162"/>
      <c r="CHR50" s="114"/>
      <c r="CHS50" s="163"/>
      <c r="CHT50" s="116"/>
      <c r="CHU50" s="159"/>
      <c r="CHV50" s="159"/>
      <c r="CHW50" s="159"/>
      <c r="CHX50" s="161"/>
      <c r="CHY50" s="162"/>
      <c r="CHZ50" s="114"/>
      <c r="CIA50" s="163"/>
      <c r="CIB50" s="116"/>
      <c r="CIC50" s="159"/>
      <c r="CID50" s="159"/>
      <c r="CIE50" s="159"/>
      <c r="CIF50" s="161"/>
      <c r="CIG50" s="162"/>
      <c r="CIH50" s="114"/>
      <c r="CII50" s="163"/>
      <c r="CIJ50" s="116"/>
      <c r="CIK50" s="159"/>
      <c r="CIL50" s="159"/>
      <c r="CIM50" s="159"/>
      <c r="CIN50" s="161"/>
      <c r="CIO50" s="162"/>
      <c r="CIP50" s="114"/>
      <c r="CIQ50" s="163"/>
      <c r="CIR50" s="116"/>
      <c r="CIS50" s="159"/>
      <c r="CIT50" s="159"/>
      <c r="CIU50" s="159"/>
      <c r="CIV50" s="161"/>
      <c r="CIW50" s="162"/>
      <c r="CIX50" s="114"/>
      <c r="CIY50" s="163"/>
      <c r="CIZ50" s="116"/>
      <c r="CJA50" s="159"/>
      <c r="CJB50" s="159"/>
      <c r="CJC50" s="159"/>
      <c r="CJD50" s="161"/>
      <c r="CJE50" s="162"/>
      <c r="CJF50" s="114"/>
      <c r="CJG50" s="163"/>
      <c r="CJH50" s="116"/>
      <c r="CJI50" s="159"/>
      <c r="CJJ50" s="159"/>
      <c r="CJK50" s="159"/>
      <c r="CJL50" s="161"/>
      <c r="CJM50" s="162"/>
      <c r="CJN50" s="114"/>
      <c r="CJO50" s="163"/>
      <c r="CJP50" s="116"/>
      <c r="CJQ50" s="159"/>
      <c r="CJR50" s="159"/>
      <c r="CJS50" s="159"/>
      <c r="CJT50" s="161"/>
      <c r="CJU50" s="162"/>
      <c r="CJV50" s="114"/>
      <c r="CJW50" s="163"/>
      <c r="CJX50" s="116"/>
      <c r="CJY50" s="159"/>
      <c r="CJZ50" s="159"/>
      <c r="CKA50" s="159"/>
      <c r="CKB50" s="161"/>
      <c r="CKC50" s="162"/>
      <c r="CKD50" s="114"/>
      <c r="CKE50" s="163"/>
      <c r="CKF50" s="116"/>
      <c r="CKG50" s="159"/>
      <c r="CKH50" s="159"/>
      <c r="CKI50" s="159"/>
      <c r="CKJ50" s="161"/>
      <c r="CKK50" s="162"/>
      <c r="CKL50" s="114"/>
      <c r="CKM50" s="163"/>
      <c r="CKN50" s="116"/>
      <c r="CKO50" s="159"/>
      <c r="CKP50" s="159"/>
      <c r="CKQ50" s="159"/>
      <c r="CKR50" s="161"/>
      <c r="CKS50" s="162"/>
      <c r="CKT50" s="114"/>
      <c r="CKU50" s="163"/>
      <c r="CKV50" s="116"/>
      <c r="CKW50" s="159"/>
      <c r="CKX50" s="159"/>
      <c r="CKY50" s="159"/>
      <c r="CKZ50" s="161"/>
      <c r="CLA50" s="162"/>
      <c r="CLB50" s="114"/>
      <c r="CLC50" s="163"/>
      <c r="CLD50" s="116"/>
      <c r="CLE50" s="159"/>
      <c r="CLF50" s="159"/>
      <c r="CLG50" s="159"/>
      <c r="CLH50" s="161"/>
      <c r="CLI50" s="162"/>
      <c r="CLJ50" s="114"/>
      <c r="CLK50" s="163"/>
      <c r="CLL50" s="116"/>
      <c r="CLM50" s="159"/>
      <c r="CLN50" s="159"/>
      <c r="CLO50" s="159"/>
      <c r="CLP50" s="161"/>
      <c r="CLQ50" s="162"/>
      <c r="CLR50" s="114"/>
      <c r="CLS50" s="163"/>
      <c r="CLT50" s="116"/>
      <c r="CLU50" s="159"/>
      <c r="CLV50" s="159"/>
      <c r="CLW50" s="159"/>
      <c r="CLX50" s="161"/>
      <c r="CLY50" s="162"/>
      <c r="CLZ50" s="114"/>
      <c r="CMA50" s="163"/>
      <c r="CMB50" s="116"/>
      <c r="CMC50" s="159"/>
      <c r="CMD50" s="159"/>
      <c r="CME50" s="159"/>
      <c r="CMF50" s="161"/>
      <c r="CMG50" s="162"/>
      <c r="CMH50" s="114"/>
      <c r="CMI50" s="163"/>
      <c r="CMJ50" s="116"/>
      <c r="CMK50" s="159"/>
      <c r="CML50" s="159"/>
      <c r="CMM50" s="159"/>
      <c r="CMN50" s="161"/>
      <c r="CMO50" s="162"/>
      <c r="CMP50" s="114"/>
      <c r="CMQ50" s="163"/>
      <c r="CMR50" s="116"/>
      <c r="CMS50" s="159"/>
      <c r="CMT50" s="159"/>
      <c r="CMU50" s="159"/>
      <c r="CMV50" s="161"/>
      <c r="CMW50" s="162"/>
      <c r="CMX50" s="114"/>
      <c r="CMY50" s="163"/>
      <c r="CMZ50" s="116"/>
      <c r="CNA50" s="159"/>
      <c r="CNB50" s="159"/>
      <c r="CNC50" s="159"/>
      <c r="CND50" s="161"/>
      <c r="CNE50" s="162"/>
      <c r="CNF50" s="114"/>
      <c r="CNG50" s="163"/>
      <c r="CNH50" s="116"/>
      <c r="CNI50" s="159"/>
      <c r="CNJ50" s="159"/>
      <c r="CNK50" s="159"/>
      <c r="CNL50" s="161"/>
      <c r="CNM50" s="162"/>
      <c r="CNN50" s="114"/>
      <c r="CNO50" s="163"/>
      <c r="CNP50" s="116"/>
      <c r="CNQ50" s="159"/>
      <c r="CNR50" s="159"/>
      <c r="CNS50" s="159"/>
      <c r="CNT50" s="161"/>
      <c r="CNU50" s="162"/>
      <c r="CNV50" s="114"/>
      <c r="CNW50" s="163"/>
      <c r="CNX50" s="116"/>
      <c r="CNY50" s="159"/>
      <c r="CNZ50" s="159"/>
      <c r="COA50" s="159"/>
      <c r="COB50" s="161"/>
      <c r="COC50" s="162"/>
      <c r="COD50" s="114"/>
      <c r="COE50" s="163"/>
      <c r="COF50" s="116"/>
      <c r="COG50" s="159"/>
      <c r="COH50" s="159"/>
      <c r="COI50" s="159"/>
      <c r="COJ50" s="161"/>
      <c r="COK50" s="162"/>
      <c r="COL50" s="114"/>
      <c r="COM50" s="163"/>
      <c r="CON50" s="116"/>
      <c r="COO50" s="159"/>
      <c r="COP50" s="159"/>
      <c r="COQ50" s="159"/>
      <c r="COR50" s="161"/>
      <c r="COS50" s="162"/>
      <c r="COT50" s="114"/>
      <c r="COU50" s="163"/>
      <c r="COV50" s="116"/>
      <c r="COW50" s="159"/>
      <c r="COX50" s="159"/>
      <c r="COY50" s="159"/>
      <c r="COZ50" s="161"/>
      <c r="CPA50" s="162"/>
      <c r="CPB50" s="114"/>
      <c r="CPC50" s="163"/>
      <c r="CPD50" s="116"/>
      <c r="CPE50" s="159"/>
      <c r="CPF50" s="159"/>
      <c r="CPG50" s="159"/>
      <c r="CPH50" s="161"/>
      <c r="CPI50" s="162"/>
      <c r="CPJ50" s="114"/>
      <c r="CPK50" s="163"/>
      <c r="CPL50" s="116"/>
      <c r="CPM50" s="159"/>
      <c r="CPN50" s="159"/>
      <c r="CPO50" s="159"/>
      <c r="CPP50" s="161"/>
      <c r="CPQ50" s="162"/>
      <c r="CPR50" s="114"/>
      <c r="CPS50" s="163"/>
      <c r="CPT50" s="116"/>
      <c r="CPU50" s="159"/>
      <c r="CPV50" s="159"/>
      <c r="CPW50" s="159"/>
      <c r="CPX50" s="161"/>
      <c r="CPY50" s="162"/>
      <c r="CPZ50" s="114"/>
      <c r="CQA50" s="163"/>
      <c r="CQB50" s="116"/>
      <c r="CQC50" s="159"/>
      <c r="CQD50" s="159"/>
      <c r="CQE50" s="159"/>
      <c r="CQF50" s="161"/>
      <c r="CQG50" s="162"/>
      <c r="CQH50" s="114"/>
      <c r="CQI50" s="163"/>
      <c r="CQJ50" s="116"/>
      <c r="CQK50" s="159"/>
      <c r="CQL50" s="159"/>
      <c r="CQM50" s="159"/>
      <c r="CQN50" s="161"/>
      <c r="CQO50" s="162"/>
      <c r="CQP50" s="114"/>
      <c r="CQQ50" s="163"/>
      <c r="CQR50" s="116"/>
      <c r="CQS50" s="159"/>
      <c r="CQT50" s="159"/>
      <c r="CQU50" s="159"/>
      <c r="CQV50" s="161"/>
      <c r="CQW50" s="162"/>
      <c r="CQX50" s="114"/>
      <c r="CQY50" s="163"/>
      <c r="CQZ50" s="116"/>
      <c r="CRA50" s="159"/>
      <c r="CRB50" s="159"/>
      <c r="CRC50" s="159"/>
      <c r="CRD50" s="161"/>
      <c r="CRE50" s="162"/>
      <c r="CRF50" s="114"/>
      <c r="CRG50" s="163"/>
      <c r="CRH50" s="116"/>
      <c r="CRI50" s="159"/>
      <c r="CRJ50" s="159"/>
      <c r="CRK50" s="159"/>
      <c r="CRL50" s="161"/>
      <c r="CRM50" s="162"/>
      <c r="CRN50" s="114"/>
      <c r="CRO50" s="163"/>
      <c r="CRP50" s="116"/>
      <c r="CRQ50" s="159"/>
      <c r="CRR50" s="159"/>
      <c r="CRS50" s="159"/>
      <c r="CRT50" s="161"/>
      <c r="CRU50" s="162"/>
      <c r="CRV50" s="114"/>
      <c r="CRW50" s="163"/>
      <c r="CRX50" s="116"/>
      <c r="CRY50" s="159"/>
      <c r="CRZ50" s="159"/>
      <c r="CSA50" s="159"/>
      <c r="CSB50" s="161"/>
      <c r="CSC50" s="162"/>
      <c r="CSD50" s="114"/>
      <c r="CSE50" s="163"/>
      <c r="CSF50" s="116"/>
      <c r="CSG50" s="159"/>
      <c r="CSH50" s="159"/>
      <c r="CSI50" s="159"/>
      <c r="CSJ50" s="161"/>
      <c r="CSK50" s="162"/>
      <c r="CSL50" s="114"/>
      <c r="CSM50" s="163"/>
      <c r="CSN50" s="116"/>
      <c r="CSO50" s="159"/>
      <c r="CSP50" s="159"/>
      <c r="CSQ50" s="159"/>
      <c r="CSR50" s="161"/>
      <c r="CSS50" s="162"/>
      <c r="CST50" s="114"/>
      <c r="CSU50" s="163"/>
      <c r="CSV50" s="116"/>
      <c r="CSW50" s="159"/>
      <c r="CSX50" s="159"/>
      <c r="CSY50" s="159"/>
      <c r="CSZ50" s="161"/>
      <c r="CTA50" s="162"/>
      <c r="CTB50" s="114"/>
      <c r="CTC50" s="163"/>
      <c r="CTD50" s="116"/>
      <c r="CTE50" s="159"/>
      <c r="CTF50" s="159"/>
      <c r="CTG50" s="159"/>
      <c r="CTH50" s="161"/>
      <c r="CTI50" s="162"/>
      <c r="CTJ50" s="114"/>
      <c r="CTK50" s="163"/>
      <c r="CTL50" s="116"/>
      <c r="CTM50" s="159"/>
      <c r="CTN50" s="159"/>
      <c r="CTO50" s="159"/>
      <c r="CTP50" s="161"/>
      <c r="CTQ50" s="162"/>
      <c r="CTR50" s="114"/>
      <c r="CTS50" s="163"/>
      <c r="CTT50" s="116"/>
      <c r="CTU50" s="159"/>
      <c r="CTV50" s="159"/>
      <c r="CTW50" s="159"/>
      <c r="CTX50" s="161"/>
      <c r="CTY50" s="162"/>
      <c r="CTZ50" s="114"/>
      <c r="CUA50" s="163"/>
      <c r="CUB50" s="116"/>
      <c r="CUC50" s="159"/>
      <c r="CUD50" s="159"/>
      <c r="CUE50" s="159"/>
      <c r="CUF50" s="161"/>
      <c r="CUG50" s="162"/>
      <c r="CUH50" s="114"/>
      <c r="CUI50" s="163"/>
      <c r="CUJ50" s="116"/>
      <c r="CUK50" s="159"/>
      <c r="CUL50" s="159"/>
      <c r="CUM50" s="159"/>
      <c r="CUN50" s="161"/>
      <c r="CUO50" s="162"/>
      <c r="CUP50" s="114"/>
      <c r="CUQ50" s="163"/>
      <c r="CUR50" s="116"/>
      <c r="CUS50" s="159"/>
      <c r="CUT50" s="159"/>
      <c r="CUU50" s="159"/>
      <c r="CUV50" s="161"/>
      <c r="CUW50" s="162"/>
      <c r="CUX50" s="114"/>
      <c r="CUY50" s="163"/>
      <c r="CUZ50" s="116"/>
      <c r="CVA50" s="159"/>
      <c r="CVB50" s="159"/>
      <c r="CVC50" s="159"/>
      <c r="CVD50" s="161"/>
      <c r="CVE50" s="162"/>
      <c r="CVF50" s="114"/>
      <c r="CVG50" s="163"/>
      <c r="CVH50" s="116"/>
      <c r="CVI50" s="159"/>
      <c r="CVJ50" s="159"/>
      <c r="CVK50" s="159"/>
      <c r="CVL50" s="161"/>
      <c r="CVM50" s="162"/>
      <c r="CVN50" s="114"/>
      <c r="CVO50" s="163"/>
      <c r="CVP50" s="116"/>
      <c r="CVQ50" s="159"/>
      <c r="CVR50" s="159"/>
      <c r="CVS50" s="159"/>
      <c r="CVT50" s="161"/>
      <c r="CVU50" s="162"/>
      <c r="CVV50" s="114"/>
      <c r="CVW50" s="163"/>
      <c r="CVX50" s="116"/>
      <c r="CVY50" s="159"/>
      <c r="CVZ50" s="159"/>
      <c r="CWA50" s="159"/>
      <c r="CWB50" s="161"/>
      <c r="CWC50" s="162"/>
      <c r="CWD50" s="114"/>
      <c r="CWE50" s="163"/>
      <c r="CWF50" s="116"/>
      <c r="CWG50" s="159"/>
      <c r="CWH50" s="159"/>
      <c r="CWI50" s="159"/>
      <c r="CWJ50" s="161"/>
      <c r="CWK50" s="162"/>
      <c r="CWL50" s="114"/>
      <c r="CWM50" s="163"/>
      <c r="CWN50" s="116"/>
      <c r="CWO50" s="159"/>
      <c r="CWP50" s="159"/>
      <c r="CWQ50" s="159"/>
      <c r="CWR50" s="161"/>
      <c r="CWS50" s="162"/>
      <c r="CWT50" s="114"/>
      <c r="CWU50" s="163"/>
      <c r="CWV50" s="116"/>
      <c r="CWW50" s="159"/>
      <c r="CWX50" s="159"/>
      <c r="CWY50" s="159"/>
      <c r="CWZ50" s="161"/>
      <c r="CXA50" s="162"/>
      <c r="CXB50" s="114"/>
      <c r="CXC50" s="163"/>
      <c r="CXD50" s="116"/>
      <c r="CXE50" s="159"/>
      <c r="CXF50" s="159"/>
      <c r="CXG50" s="159"/>
      <c r="CXH50" s="161"/>
      <c r="CXI50" s="162"/>
      <c r="CXJ50" s="114"/>
      <c r="CXK50" s="163"/>
      <c r="CXL50" s="116"/>
      <c r="CXM50" s="159"/>
      <c r="CXN50" s="159"/>
      <c r="CXO50" s="159"/>
      <c r="CXP50" s="161"/>
      <c r="CXQ50" s="162"/>
      <c r="CXR50" s="114"/>
      <c r="CXS50" s="163"/>
      <c r="CXT50" s="116"/>
      <c r="CXU50" s="159"/>
      <c r="CXV50" s="159"/>
      <c r="CXW50" s="159"/>
      <c r="CXX50" s="161"/>
      <c r="CXY50" s="162"/>
      <c r="CXZ50" s="114"/>
      <c r="CYA50" s="163"/>
      <c r="CYB50" s="116"/>
      <c r="CYC50" s="159"/>
      <c r="CYD50" s="159"/>
      <c r="CYE50" s="159"/>
      <c r="CYF50" s="161"/>
      <c r="CYG50" s="162"/>
      <c r="CYH50" s="114"/>
      <c r="CYI50" s="163"/>
      <c r="CYJ50" s="116"/>
      <c r="CYK50" s="159"/>
      <c r="CYL50" s="159"/>
      <c r="CYM50" s="159"/>
      <c r="CYN50" s="161"/>
      <c r="CYO50" s="162"/>
      <c r="CYP50" s="114"/>
      <c r="CYQ50" s="163"/>
      <c r="CYR50" s="116"/>
      <c r="CYS50" s="159"/>
      <c r="CYT50" s="159"/>
      <c r="CYU50" s="159"/>
      <c r="CYV50" s="161"/>
      <c r="CYW50" s="162"/>
      <c r="CYX50" s="114"/>
      <c r="CYY50" s="163"/>
      <c r="CYZ50" s="116"/>
      <c r="CZA50" s="159"/>
      <c r="CZB50" s="159"/>
      <c r="CZC50" s="159"/>
      <c r="CZD50" s="161"/>
      <c r="CZE50" s="162"/>
      <c r="CZF50" s="114"/>
      <c r="CZG50" s="163"/>
      <c r="CZH50" s="116"/>
      <c r="CZI50" s="159"/>
      <c r="CZJ50" s="159"/>
      <c r="CZK50" s="159"/>
      <c r="CZL50" s="161"/>
      <c r="CZM50" s="162"/>
      <c r="CZN50" s="114"/>
      <c r="CZO50" s="163"/>
      <c r="CZP50" s="116"/>
      <c r="CZQ50" s="159"/>
      <c r="CZR50" s="159"/>
      <c r="CZS50" s="159"/>
      <c r="CZT50" s="161"/>
      <c r="CZU50" s="162"/>
      <c r="CZV50" s="114"/>
      <c r="CZW50" s="163"/>
      <c r="CZX50" s="116"/>
      <c r="CZY50" s="159"/>
      <c r="CZZ50" s="159"/>
      <c r="DAA50" s="159"/>
      <c r="DAB50" s="161"/>
      <c r="DAC50" s="162"/>
      <c r="DAD50" s="114"/>
      <c r="DAE50" s="163"/>
      <c r="DAF50" s="116"/>
      <c r="DAG50" s="159"/>
      <c r="DAH50" s="159"/>
      <c r="DAI50" s="159"/>
      <c r="DAJ50" s="161"/>
      <c r="DAK50" s="162"/>
      <c r="DAL50" s="114"/>
      <c r="DAM50" s="163"/>
      <c r="DAN50" s="116"/>
      <c r="DAO50" s="159"/>
      <c r="DAP50" s="159"/>
      <c r="DAQ50" s="159"/>
      <c r="DAR50" s="161"/>
      <c r="DAS50" s="162"/>
      <c r="DAT50" s="114"/>
      <c r="DAU50" s="163"/>
      <c r="DAV50" s="116"/>
      <c r="DAW50" s="159"/>
      <c r="DAX50" s="159"/>
      <c r="DAY50" s="159"/>
      <c r="DAZ50" s="161"/>
      <c r="DBA50" s="162"/>
      <c r="DBB50" s="114"/>
      <c r="DBC50" s="163"/>
      <c r="DBD50" s="116"/>
      <c r="DBE50" s="159"/>
      <c r="DBF50" s="159"/>
      <c r="DBG50" s="159"/>
      <c r="DBH50" s="161"/>
      <c r="DBI50" s="162"/>
      <c r="DBJ50" s="114"/>
      <c r="DBK50" s="163"/>
      <c r="DBL50" s="116"/>
      <c r="DBM50" s="159"/>
      <c r="DBN50" s="159"/>
      <c r="DBO50" s="159"/>
      <c r="DBP50" s="161"/>
      <c r="DBQ50" s="162"/>
      <c r="DBR50" s="114"/>
      <c r="DBS50" s="163"/>
      <c r="DBT50" s="116"/>
      <c r="DBU50" s="159"/>
      <c r="DBV50" s="159"/>
      <c r="DBW50" s="159"/>
      <c r="DBX50" s="161"/>
      <c r="DBY50" s="162"/>
      <c r="DBZ50" s="114"/>
      <c r="DCA50" s="163"/>
      <c r="DCB50" s="116"/>
      <c r="DCC50" s="159"/>
      <c r="DCD50" s="159"/>
      <c r="DCE50" s="159"/>
      <c r="DCF50" s="161"/>
      <c r="DCG50" s="162"/>
      <c r="DCH50" s="114"/>
      <c r="DCI50" s="163"/>
      <c r="DCJ50" s="116"/>
      <c r="DCK50" s="159"/>
      <c r="DCL50" s="159"/>
      <c r="DCM50" s="159"/>
      <c r="DCN50" s="161"/>
      <c r="DCO50" s="162"/>
      <c r="DCP50" s="114"/>
      <c r="DCQ50" s="163"/>
      <c r="DCR50" s="116"/>
      <c r="DCS50" s="159"/>
      <c r="DCT50" s="159"/>
      <c r="DCU50" s="159"/>
      <c r="DCV50" s="161"/>
      <c r="DCW50" s="162"/>
      <c r="DCX50" s="114"/>
      <c r="DCY50" s="163"/>
      <c r="DCZ50" s="116"/>
      <c r="DDA50" s="159"/>
      <c r="DDB50" s="159"/>
      <c r="DDC50" s="159"/>
      <c r="DDD50" s="161"/>
      <c r="DDE50" s="162"/>
      <c r="DDF50" s="114"/>
      <c r="DDG50" s="163"/>
      <c r="DDH50" s="116"/>
      <c r="DDI50" s="159"/>
      <c r="DDJ50" s="159"/>
      <c r="DDK50" s="159"/>
      <c r="DDL50" s="161"/>
      <c r="DDM50" s="162"/>
      <c r="DDN50" s="114"/>
      <c r="DDO50" s="163"/>
      <c r="DDP50" s="116"/>
      <c r="DDQ50" s="159"/>
      <c r="DDR50" s="159"/>
      <c r="DDS50" s="159"/>
      <c r="DDT50" s="161"/>
      <c r="DDU50" s="162"/>
      <c r="DDV50" s="114"/>
      <c r="DDW50" s="163"/>
      <c r="DDX50" s="116"/>
      <c r="DDY50" s="159"/>
      <c r="DDZ50" s="159"/>
      <c r="DEA50" s="159"/>
      <c r="DEB50" s="161"/>
      <c r="DEC50" s="162"/>
      <c r="DED50" s="114"/>
      <c r="DEE50" s="163"/>
      <c r="DEF50" s="116"/>
      <c r="DEG50" s="159"/>
      <c r="DEH50" s="159"/>
      <c r="DEI50" s="159"/>
      <c r="DEJ50" s="161"/>
      <c r="DEK50" s="162"/>
      <c r="DEL50" s="114"/>
      <c r="DEM50" s="163"/>
      <c r="DEN50" s="116"/>
      <c r="DEO50" s="159"/>
      <c r="DEP50" s="159"/>
      <c r="DEQ50" s="159"/>
      <c r="DER50" s="161"/>
      <c r="DES50" s="162"/>
      <c r="DET50" s="114"/>
      <c r="DEU50" s="163"/>
      <c r="DEV50" s="116"/>
      <c r="DEW50" s="159"/>
      <c r="DEX50" s="159"/>
      <c r="DEY50" s="159"/>
      <c r="DEZ50" s="161"/>
      <c r="DFA50" s="162"/>
      <c r="DFB50" s="114"/>
      <c r="DFC50" s="163"/>
      <c r="DFD50" s="116"/>
      <c r="DFE50" s="159"/>
      <c r="DFF50" s="159"/>
      <c r="DFG50" s="159"/>
      <c r="DFH50" s="161"/>
      <c r="DFI50" s="162"/>
      <c r="DFJ50" s="114"/>
      <c r="DFK50" s="163"/>
      <c r="DFL50" s="116"/>
      <c r="DFM50" s="159"/>
      <c r="DFN50" s="159"/>
      <c r="DFO50" s="159"/>
      <c r="DFP50" s="161"/>
      <c r="DFQ50" s="162"/>
      <c r="DFR50" s="114"/>
      <c r="DFS50" s="163"/>
      <c r="DFT50" s="116"/>
      <c r="DFU50" s="159"/>
      <c r="DFV50" s="159"/>
      <c r="DFW50" s="159"/>
      <c r="DFX50" s="161"/>
      <c r="DFY50" s="162"/>
      <c r="DFZ50" s="114"/>
      <c r="DGA50" s="163"/>
      <c r="DGB50" s="116"/>
      <c r="DGC50" s="159"/>
      <c r="DGD50" s="159"/>
      <c r="DGE50" s="159"/>
      <c r="DGF50" s="161"/>
      <c r="DGG50" s="162"/>
      <c r="DGH50" s="114"/>
      <c r="DGI50" s="163"/>
      <c r="DGJ50" s="116"/>
      <c r="DGK50" s="159"/>
      <c r="DGL50" s="159"/>
      <c r="DGM50" s="159"/>
      <c r="DGN50" s="161"/>
      <c r="DGO50" s="162"/>
      <c r="DGP50" s="114"/>
      <c r="DGQ50" s="163"/>
      <c r="DGR50" s="116"/>
      <c r="DGS50" s="159"/>
      <c r="DGT50" s="159"/>
      <c r="DGU50" s="159"/>
      <c r="DGV50" s="161"/>
      <c r="DGW50" s="162"/>
      <c r="DGX50" s="114"/>
      <c r="DGY50" s="163"/>
      <c r="DGZ50" s="116"/>
      <c r="DHA50" s="159"/>
      <c r="DHB50" s="159"/>
      <c r="DHC50" s="159"/>
      <c r="DHD50" s="161"/>
      <c r="DHE50" s="162"/>
      <c r="DHF50" s="114"/>
      <c r="DHG50" s="163"/>
      <c r="DHH50" s="116"/>
      <c r="DHI50" s="159"/>
      <c r="DHJ50" s="159"/>
      <c r="DHK50" s="159"/>
      <c r="DHL50" s="161"/>
      <c r="DHM50" s="162"/>
      <c r="DHN50" s="114"/>
      <c r="DHO50" s="163"/>
      <c r="DHP50" s="116"/>
      <c r="DHQ50" s="159"/>
      <c r="DHR50" s="159"/>
      <c r="DHS50" s="159"/>
      <c r="DHT50" s="161"/>
      <c r="DHU50" s="162"/>
      <c r="DHV50" s="114"/>
      <c r="DHW50" s="163"/>
      <c r="DHX50" s="116"/>
      <c r="DHY50" s="159"/>
      <c r="DHZ50" s="159"/>
      <c r="DIA50" s="159"/>
      <c r="DIB50" s="161"/>
      <c r="DIC50" s="162"/>
      <c r="DID50" s="114"/>
      <c r="DIE50" s="163"/>
      <c r="DIF50" s="116"/>
      <c r="DIG50" s="159"/>
      <c r="DIH50" s="159"/>
      <c r="DII50" s="159"/>
      <c r="DIJ50" s="161"/>
      <c r="DIK50" s="162"/>
      <c r="DIL50" s="114"/>
      <c r="DIM50" s="163"/>
      <c r="DIN50" s="116"/>
      <c r="DIO50" s="159"/>
      <c r="DIP50" s="159"/>
      <c r="DIQ50" s="159"/>
      <c r="DIR50" s="161"/>
      <c r="DIS50" s="162"/>
      <c r="DIT50" s="114"/>
      <c r="DIU50" s="163"/>
      <c r="DIV50" s="116"/>
      <c r="DIW50" s="159"/>
      <c r="DIX50" s="159"/>
      <c r="DIY50" s="159"/>
      <c r="DIZ50" s="161"/>
      <c r="DJA50" s="162"/>
      <c r="DJB50" s="114"/>
      <c r="DJC50" s="163"/>
      <c r="DJD50" s="116"/>
      <c r="DJE50" s="159"/>
      <c r="DJF50" s="159"/>
      <c r="DJG50" s="159"/>
      <c r="DJH50" s="161"/>
      <c r="DJI50" s="162"/>
      <c r="DJJ50" s="114"/>
      <c r="DJK50" s="163"/>
      <c r="DJL50" s="116"/>
      <c r="DJM50" s="159"/>
      <c r="DJN50" s="159"/>
      <c r="DJO50" s="159"/>
      <c r="DJP50" s="161"/>
      <c r="DJQ50" s="162"/>
      <c r="DJR50" s="114"/>
      <c r="DJS50" s="163"/>
      <c r="DJT50" s="116"/>
      <c r="DJU50" s="159"/>
      <c r="DJV50" s="159"/>
      <c r="DJW50" s="159"/>
      <c r="DJX50" s="161"/>
      <c r="DJY50" s="162"/>
      <c r="DJZ50" s="114"/>
      <c r="DKA50" s="163"/>
      <c r="DKB50" s="116"/>
      <c r="DKC50" s="159"/>
      <c r="DKD50" s="159"/>
      <c r="DKE50" s="159"/>
      <c r="DKF50" s="161"/>
      <c r="DKG50" s="162"/>
      <c r="DKH50" s="114"/>
      <c r="DKI50" s="163"/>
      <c r="DKJ50" s="116"/>
      <c r="DKK50" s="159"/>
      <c r="DKL50" s="159"/>
      <c r="DKM50" s="159"/>
      <c r="DKN50" s="161"/>
      <c r="DKO50" s="162"/>
      <c r="DKP50" s="114"/>
      <c r="DKQ50" s="163"/>
      <c r="DKR50" s="116"/>
      <c r="DKS50" s="159"/>
      <c r="DKT50" s="159"/>
      <c r="DKU50" s="159"/>
      <c r="DKV50" s="161"/>
      <c r="DKW50" s="162"/>
      <c r="DKX50" s="114"/>
      <c r="DKY50" s="163"/>
      <c r="DKZ50" s="116"/>
      <c r="DLA50" s="159"/>
      <c r="DLB50" s="159"/>
      <c r="DLC50" s="159"/>
      <c r="DLD50" s="161"/>
      <c r="DLE50" s="162"/>
      <c r="DLF50" s="114"/>
      <c r="DLG50" s="163"/>
      <c r="DLH50" s="116"/>
      <c r="DLI50" s="159"/>
      <c r="DLJ50" s="159"/>
      <c r="DLK50" s="159"/>
      <c r="DLL50" s="161"/>
      <c r="DLM50" s="162"/>
      <c r="DLN50" s="114"/>
      <c r="DLO50" s="163"/>
      <c r="DLP50" s="116"/>
      <c r="DLQ50" s="159"/>
      <c r="DLR50" s="159"/>
      <c r="DLS50" s="159"/>
      <c r="DLT50" s="161"/>
      <c r="DLU50" s="162"/>
      <c r="DLV50" s="114"/>
      <c r="DLW50" s="163"/>
      <c r="DLX50" s="116"/>
      <c r="DLY50" s="159"/>
      <c r="DLZ50" s="159"/>
      <c r="DMA50" s="159"/>
      <c r="DMB50" s="161"/>
      <c r="DMC50" s="162"/>
      <c r="DMD50" s="114"/>
      <c r="DME50" s="163"/>
      <c r="DMF50" s="116"/>
      <c r="DMG50" s="159"/>
      <c r="DMH50" s="159"/>
      <c r="DMI50" s="159"/>
      <c r="DMJ50" s="161"/>
      <c r="DMK50" s="162"/>
      <c r="DML50" s="114"/>
      <c r="DMM50" s="163"/>
      <c r="DMN50" s="116"/>
      <c r="DMO50" s="159"/>
      <c r="DMP50" s="159"/>
      <c r="DMQ50" s="159"/>
      <c r="DMR50" s="161"/>
      <c r="DMS50" s="162"/>
      <c r="DMT50" s="114"/>
      <c r="DMU50" s="163"/>
      <c r="DMV50" s="116"/>
      <c r="DMW50" s="159"/>
      <c r="DMX50" s="159"/>
      <c r="DMY50" s="159"/>
      <c r="DMZ50" s="161"/>
      <c r="DNA50" s="162"/>
      <c r="DNB50" s="114"/>
      <c r="DNC50" s="163"/>
      <c r="DND50" s="116"/>
      <c r="DNE50" s="159"/>
      <c r="DNF50" s="159"/>
      <c r="DNG50" s="159"/>
      <c r="DNH50" s="161"/>
      <c r="DNI50" s="162"/>
      <c r="DNJ50" s="114"/>
      <c r="DNK50" s="163"/>
      <c r="DNL50" s="116"/>
      <c r="DNM50" s="159"/>
      <c r="DNN50" s="159"/>
      <c r="DNO50" s="159"/>
      <c r="DNP50" s="161"/>
      <c r="DNQ50" s="162"/>
      <c r="DNR50" s="114"/>
      <c r="DNS50" s="163"/>
      <c r="DNT50" s="116"/>
      <c r="DNU50" s="159"/>
      <c r="DNV50" s="159"/>
      <c r="DNW50" s="159"/>
      <c r="DNX50" s="161"/>
      <c r="DNY50" s="162"/>
      <c r="DNZ50" s="114"/>
      <c r="DOA50" s="163"/>
      <c r="DOB50" s="116"/>
      <c r="DOC50" s="159"/>
      <c r="DOD50" s="159"/>
      <c r="DOE50" s="159"/>
      <c r="DOF50" s="161"/>
      <c r="DOG50" s="162"/>
      <c r="DOH50" s="114"/>
      <c r="DOI50" s="163"/>
      <c r="DOJ50" s="116"/>
      <c r="DOK50" s="159"/>
      <c r="DOL50" s="159"/>
      <c r="DOM50" s="159"/>
      <c r="DON50" s="161"/>
      <c r="DOO50" s="162"/>
      <c r="DOP50" s="114"/>
      <c r="DOQ50" s="163"/>
      <c r="DOR50" s="116"/>
      <c r="DOS50" s="159"/>
      <c r="DOT50" s="159"/>
      <c r="DOU50" s="159"/>
      <c r="DOV50" s="161"/>
      <c r="DOW50" s="162"/>
      <c r="DOX50" s="114"/>
      <c r="DOY50" s="163"/>
      <c r="DOZ50" s="116"/>
      <c r="DPA50" s="159"/>
      <c r="DPB50" s="159"/>
      <c r="DPC50" s="159"/>
      <c r="DPD50" s="161"/>
      <c r="DPE50" s="162"/>
      <c r="DPF50" s="114"/>
      <c r="DPG50" s="163"/>
      <c r="DPH50" s="116"/>
      <c r="DPI50" s="159"/>
      <c r="DPJ50" s="159"/>
      <c r="DPK50" s="159"/>
      <c r="DPL50" s="161"/>
      <c r="DPM50" s="162"/>
      <c r="DPN50" s="114"/>
      <c r="DPO50" s="163"/>
      <c r="DPP50" s="116"/>
      <c r="DPQ50" s="159"/>
      <c r="DPR50" s="159"/>
      <c r="DPS50" s="159"/>
      <c r="DPT50" s="161"/>
      <c r="DPU50" s="162"/>
      <c r="DPV50" s="114"/>
      <c r="DPW50" s="163"/>
      <c r="DPX50" s="116"/>
      <c r="DPY50" s="159"/>
      <c r="DPZ50" s="159"/>
      <c r="DQA50" s="159"/>
      <c r="DQB50" s="161"/>
      <c r="DQC50" s="162"/>
      <c r="DQD50" s="114"/>
      <c r="DQE50" s="163"/>
      <c r="DQF50" s="116"/>
      <c r="DQG50" s="159"/>
      <c r="DQH50" s="159"/>
      <c r="DQI50" s="159"/>
      <c r="DQJ50" s="161"/>
      <c r="DQK50" s="162"/>
      <c r="DQL50" s="114"/>
      <c r="DQM50" s="163"/>
      <c r="DQN50" s="116"/>
      <c r="DQO50" s="159"/>
      <c r="DQP50" s="159"/>
      <c r="DQQ50" s="159"/>
      <c r="DQR50" s="161"/>
      <c r="DQS50" s="162"/>
      <c r="DQT50" s="114"/>
      <c r="DQU50" s="163"/>
      <c r="DQV50" s="116"/>
      <c r="DQW50" s="159"/>
      <c r="DQX50" s="159"/>
      <c r="DQY50" s="159"/>
      <c r="DQZ50" s="161"/>
      <c r="DRA50" s="162"/>
      <c r="DRB50" s="114"/>
      <c r="DRC50" s="163"/>
      <c r="DRD50" s="116"/>
      <c r="DRE50" s="159"/>
      <c r="DRF50" s="159"/>
      <c r="DRG50" s="159"/>
      <c r="DRH50" s="161"/>
      <c r="DRI50" s="162"/>
      <c r="DRJ50" s="114"/>
      <c r="DRK50" s="163"/>
      <c r="DRL50" s="116"/>
      <c r="DRM50" s="159"/>
      <c r="DRN50" s="159"/>
      <c r="DRO50" s="159"/>
      <c r="DRP50" s="161"/>
      <c r="DRQ50" s="162"/>
      <c r="DRR50" s="114"/>
      <c r="DRS50" s="163"/>
      <c r="DRT50" s="116"/>
      <c r="DRU50" s="159"/>
      <c r="DRV50" s="159"/>
      <c r="DRW50" s="159"/>
      <c r="DRX50" s="161"/>
      <c r="DRY50" s="162"/>
      <c r="DRZ50" s="114"/>
      <c r="DSA50" s="163"/>
      <c r="DSB50" s="116"/>
      <c r="DSC50" s="159"/>
      <c r="DSD50" s="159"/>
      <c r="DSE50" s="159"/>
      <c r="DSF50" s="161"/>
      <c r="DSG50" s="162"/>
      <c r="DSH50" s="114"/>
      <c r="DSI50" s="163"/>
      <c r="DSJ50" s="116"/>
      <c r="DSK50" s="159"/>
      <c r="DSL50" s="159"/>
      <c r="DSM50" s="159"/>
      <c r="DSN50" s="161"/>
      <c r="DSO50" s="162"/>
      <c r="DSP50" s="114"/>
      <c r="DSQ50" s="163"/>
      <c r="DSR50" s="116"/>
      <c r="DSS50" s="159"/>
      <c r="DST50" s="159"/>
      <c r="DSU50" s="159"/>
      <c r="DSV50" s="161"/>
      <c r="DSW50" s="162"/>
      <c r="DSX50" s="114"/>
      <c r="DSY50" s="163"/>
      <c r="DSZ50" s="116"/>
      <c r="DTA50" s="159"/>
      <c r="DTB50" s="159"/>
      <c r="DTC50" s="159"/>
      <c r="DTD50" s="161"/>
      <c r="DTE50" s="162"/>
      <c r="DTF50" s="114"/>
      <c r="DTG50" s="163"/>
      <c r="DTH50" s="116"/>
      <c r="DTI50" s="159"/>
      <c r="DTJ50" s="159"/>
      <c r="DTK50" s="159"/>
      <c r="DTL50" s="161"/>
      <c r="DTM50" s="162"/>
      <c r="DTN50" s="114"/>
      <c r="DTO50" s="163"/>
      <c r="DTP50" s="116"/>
      <c r="DTQ50" s="159"/>
      <c r="DTR50" s="159"/>
      <c r="DTS50" s="159"/>
      <c r="DTT50" s="161"/>
      <c r="DTU50" s="162"/>
      <c r="DTV50" s="114"/>
      <c r="DTW50" s="163"/>
      <c r="DTX50" s="116"/>
      <c r="DTY50" s="159"/>
      <c r="DTZ50" s="159"/>
      <c r="DUA50" s="159"/>
      <c r="DUB50" s="161"/>
      <c r="DUC50" s="162"/>
      <c r="DUD50" s="114"/>
      <c r="DUE50" s="163"/>
      <c r="DUF50" s="116"/>
      <c r="DUG50" s="159"/>
      <c r="DUH50" s="159"/>
      <c r="DUI50" s="159"/>
      <c r="DUJ50" s="161"/>
      <c r="DUK50" s="162"/>
      <c r="DUL50" s="114"/>
      <c r="DUM50" s="163"/>
      <c r="DUN50" s="116"/>
      <c r="DUO50" s="159"/>
      <c r="DUP50" s="159"/>
      <c r="DUQ50" s="159"/>
      <c r="DUR50" s="161"/>
      <c r="DUS50" s="162"/>
      <c r="DUT50" s="114"/>
      <c r="DUU50" s="163"/>
      <c r="DUV50" s="116"/>
      <c r="DUW50" s="159"/>
      <c r="DUX50" s="159"/>
      <c r="DUY50" s="159"/>
      <c r="DUZ50" s="161"/>
      <c r="DVA50" s="162"/>
      <c r="DVB50" s="114"/>
      <c r="DVC50" s="163"/>
      <c r="DVD50" s="116"/>
      <c r="DVE50" s="159"/>
      <c r="DVF50" s="159"/>
      <c r="DVG50" s="159"/>
      <c r="DVH50" s="161"/>
      <c r="DVI50" s="162"/>
      <c r="DVJ50" s="114"/>
      <c r="DVK50" s="163"/>
      <c r="DVL50" s="116"/>
      <c r="DVM50" s="159"/>
      <c r="DVN50" s="159"/>
      <c r="DVO50" s="159"/>
      <c r="DVP50" s="161"/>
      <c r="DVQ50" s="162"/>
      <c r="DVR50" s="114"/>
      <c r="DVS50" s="163"/>
      <c r="DVT50" s="116"/>
      <c r="DVU50" s="159"/>
      <c r="DVV50" s="159"/>
      <c r="DVW50" s="159"/>
      <c r="DVX50" s="161"/>
      <c r="DVY50" s="162"/>
      <c r="DVZ50" s="114"/>
      <c r="DWA50" s="163"/>
      <c r="DWB50" s="116"/>
      <c r="DWC50" s="159"/>
      <c r="DWD50" s="159"/>
      <c r="DWE50" s="159"/>
      <c r="DWF50" s="161"/>
      <c r="DWG50" s="162"/>
      <c r="DWH50" s="114"/>
      <c r="DWI50" s="163"/>
      <c r="DWJ50" s="116"/>
      <c r="DWK50" s="159"/>
      <c r="DWL50" s="159"/>
      <c r="DWM50" s="159"/>
      <c r="DWN50" s="161"/>
      <c r="DWO50" s="162"/>
      <c r="DWP50" s="114"/>
      <c r="DWQ50" s="163"/>
      <c r="DWR50" s="116"/>
      <c r="DWS50" s="159"/>
      <c r="DWT50" s="159"/>
      <c r="DWU50" s="159"/>
      <c r="DWV50" s="161"/>
      <c r="DWW50" s="162"/>
      <c r="DWX50" s="114"/>
      <c r="DWY50" s="163"/>
      <c r="DWZ50" s="116"/>
      <c r="DXA50" s="159"/>
      <c r="DXB50" s="159"/>
      <c r="DXC50" s="159"/>
      <c r="DXD50" s="161"/>
      <c r="DXE50" s="162"/>
      <c r="DXF50" s="114"/>
      <c r="DXG50" s="163"/>
      <c r="DXH50" s="116"/>
      <c r="DXI50" s="159"/>
      <c r="DXJ50" s="159"/>
      <c r="DXK50" s="159"/>
      <c r="DXL50" s="161"/>
      <c r="DXM50" s="162"/>
      <c r="DXN50" s="114"/>
      <c r="DXO50" s="163"/>
      <c r="DXP50" s="116"/>
      <c r="DXQ50" s="159"/>
      <c r="DXR50" s="159"/>
      <c r="DXS50" s="159"/>
      <c r="DXT50" s="161"/>
      <c r="DXU50" s="162"/>
      <c r="DXV50" s="114"/>
      <c r="DXW50" s="163"/>
      <c r="DXX50" s="116"/>
      <c r="DXY50" s="159"/>
      <c r="DXZ50" s="159"/>
      <c r="DYA50" s="159"/>
      <c r="DYB50" s="161"/>
      <c r="DYC50" s="162"/>
      <c r="DYD50" s="114"/>
      <c r="DYE50" s="163"/>
      <c r="DYF50" s="116"/>
      <c r="DYG50" s="159"/>
      <c r="DYH50" s="159"/>
      <c r="DYI50" s="159"/>
      <c r="DYJ50" s="161"/>
      <c r="DYK50" s="162"/>
      <c r="DYL50" s="114"/>
      <c r="DYM50" s="163"/>
      <c r="DYN50" s="116"/>
      <c r="DYO50" s="159"/>
      <c r="DYP50" s="159"/>
      <c r="DYQ50" s="159"/>
      <c r="DYR50" s="161"/>
      <c r="DYS50" s="162"/>
      <c r="DYT50" s="114"/>
      <c r="DYU50" s="163"/>
      <c r="DYV50" s="116"/>
      <c r="DYW50" s="159"/>
      <c r="DYX50" s="159"/>
      <c r="DYY50" s="159"/>
      <c r="DYZ50" s="161"/>
      <c r="DZA50" s="162"/>
      <c r="DZB50" s="114"/>
      <c r="DZC50" s="163"/>
      <c r="DZD50" s="116"/>
      <c r="DZE50" s="159"/>
      <c r="DZF50" s="159"/>
      <c r="DZG50" s="159"/>
      <c r="DZH50" s="161"/>
      <c r="DZI50" s="162"/>
      <c r="DZJ50" s="114"/>
      <c r="DZK50" s="163"/>
      <c r="DZL50" s="116"/>
      <c r="DZM50" s="159"/>
      <c r="DZN50" s="159"/>
      <c r="DZO50" s="159"/>
      <c r="DZP50" s="161"/>
      <c r="DZQ50" s="162"/>
      <c r="DZR50" s="114"/>
      <c r="DZS50" s="163"/>
      <c r="DZT50" s="116"/>
      <c r="DZU50" s="159"/>
      <c r="DZV50" s="159"/>
      <c r="DZW50" s="159"/>
      <c r="DZX50" s="161"/>
      <c r="DZY50" s="162"/>
      <c r="DZZ50" s="114"/>
      <c r="EAA50" s="163"/>
      <c r="EAB50" s="116"/>
      <c r="EAC50" s="159"/>
      <c r="EAD50" s="159"/>
      <c r="EAE50" s="159"/>
      <c r="EAF50" s="161"/>
      <c r="EAG50" s="162"/>
      <c r="EAH50" s="114"/>
      <c r="EAI50" s="163"/>
      <c r="EAJ50" s="116"/>
      <c r="EAK50" s="159"/>
      <c r="EAL50" s="159"/>
      <c r="EAM50" s="159"/>
      <c r="EAN50" s="161"/>
      <c r="EAO50" s="162"/>
      <c r="EAP50" s="114"/>
      <c r="EAQ50" s="163"/>
      <c r="EAR50" s="116"/>
      <c r="EAS50" s="159"/>
      <c r="EAT50" s="159"/>
      <c r="EAU50" s="159"/>
      <c r="EAV50" s="161"/>
      <c r="EAW50" s="162"/>
      <c r="EAX50" s="114"/>
      <c r="EAY50" s="163"/>
      <c r="EAZ50" s="116"/>
      <c r="EBA50" s="159"/>
      <c r="EBB50" s="159"/>
      <c r="EBC50" s="159"/>
      <c r="EBD50" s="161"/>
      <c r="EBE50" s="162"/>
      <c r="EBF50" s="114"/>
      <c r="EBG50" s="163"/>
      <c r="EBH50" s="116"/>
      <c r="EBI50" s="159"/>
      <c r="EBJ50" s="159"/>
      <c r="EBK50" s="159"/>
      <c r="EBL50" s="161"/>
      <c r="EBM50" s="162"/>
      <c r="EBN50" s="114"/>
      <c r="EBO50" s="163"/>
      <c r="EBP50" s="116"/>
      <c r="EBQ50" s="159"/>
      <c r="EBR50" s="159"/>
      <c r="EBS50" s="159"/>
      <c r="EBT50" s="161"/>
      <c r="EBU50" s="162"/>
      <c r="EBV50" s="114"/>
      <c r="EBW50" s="163"/>
      <c r="EBX50" s="116"/>
      <c r="EBY50" s="159"/>
      <c r="EBZ50" s="159"/>
      <c r="ECA50" s="159"/>
      <c r="ECB50" s="161"/>
      <c r="ECC50" s="162"/>
      <c r="ECD50" s="114"/>
      <c r="ECE50" s="163"/>
      <c r="ECF50" s="116"/>
      <c r="ECG50" s="159"/>
      <c r="ECH50" s="159"/>
      <c r="ECI50" s="159"/>
      <c r="ECJ50" s="161"/>
      <c r="ECK50" s="162"/>
      <c r="ECL50" s="114"/>
      <c r="ECM50" s="163"/>
      <c r="ECN50" s="116"/>
      <c r="ECO50" s="159"/>
      <c r="ECP50" s="159"/>
      <c r="ECQ50" s="159"/>
      <c r="ECR50" s="161"/>
      <c r="ECS50" s="162"/>
      <c r="ECT50" s="114"/>
      <c r="ECU50" s="163"/>
      <c r="ECV50" s="116"/>
      <c r="ECW50" s="159"/>
      <c r="ECX50" s="159"/>
      <c r="ECY50" s="159"/>
      <c r="ECZ50" s="161"/>
      <c r="EDA50" s="162"/>
      <c r="EDB50" s="114"/>
      <c r="EDC50" s="163"/>
      <c r="EDD50" s="116"/>
      <c r="EDE50" s="159"/>
      <c r="EDF50" s="159"/>
      <c r="EDG50" s="159"/>
      <c r="EDH50" s="161"/>
      <c r="EDI50" s="162"/>
      <c r="EDJ50" s="114"/>
      <c r="EDK50" s="163"/>
      <c r="EDL50" s="116"/>
      <c r="EDM50" s="159"/>
      <c r="EDN50" s="159"/>
      <c r="EDO50" s="159"/>
      <c r="EDP50" s="161"/>
      <c r="EDQ50" s="162"/>
      <c r="EDR50" s="114"/>
      <c r="EDS50" s="163"/>
      <c r="EDT50" s="116"/>
      <c r="EDU50" s="159"/>
      <c r="EDV50" s="159"/>
      <c r="EDW50" s="159"/>
      <c r="EDX50" s="161"/>
      <c r="EDY50" s="162"/>
      <c r="EDZ50" s="114"/>
      <c r="EEA50" s="163"/>
      <c r="EEB50" s="116"/>
      <c r="EEC50" s="159"/>
      <c r="EED50" s="159"/>
      <c r="EEE50" s="159"/>
      <c r="EEF50" s="161"/>
      <c r="EEG50" s="162"/>
      <c r="EEH50" s="114"/>
      <c r="EEI50" s="163"/>
      <c r="EEJ50" s="116"/>
      <c r="EEK50" s="159"/>
      <c r="EEL50" s="159"/>
      <c r="EEM50" s="159"/>
      <c r="EEN50" s="161"/>
      <c r="EEO50" s="162"/>
      <c r="EEP50" s="114"/>
      <c r="EEQ50" s="163"/>
      <c r="EER50" s="116"/>
      <c r="EES50" s="159"/>
      <c r="EET50" s="159"/>
      <c r="EEU50" s="159"/>
      <c r="EEV50" s="161"/>
      <c r="EEW50" s="162"/>
      <c r="EEX50" s="114"/>
      <c r="EEY50" s="163"/>
      <c r="EEZ50" s="116"/>
      <c r="EFA50" s="159"/>
      <c r="EFB50" s="159"/>
      <c r="EFC50" s="159"/>
      <c r="EFD50" s="161"/>
      <c r="EFE50" s="162"/>
      <c r="EFF50" s="114"/>
      <c r="EFG50" s="163"/>
      <c r="EFH50" s="116"/>
      <c r="EFI50" s="159"/>
      <c r="EFJ50" s="159"/>
      <c r="EFK50" s="159"/>
      <c r="EFL50" s="161"/>
      <c r="EFM50" s="162"/>
      <c r="EFN50" s="114"/>
      <c r="EFO50" s="163"/>
      <c r="EFP50" s="116"/>
      <c r="EFQ50" s="159"/>
      <c r="EFR50" s="159"/>
      <c r="EFS50" s="159"/>
      <c r="EFT50" s="161"/>
      <c r="EFU50" s="162"/>
      <c r="EFV50" s="114"/>
      <c r="EFW50" s="163"/>
      <c r="EFX50" s="116"/>
      <c r="EFY50" s="159"/>
      <c r="EFZ50" s="159"/>
      <c r="EGA50" s="159"/>
      <c r="EGB50" s="161"/>
      <c r="EGC50" s="162"/>
      <c r="EGD50" s="114"/>
      <c r="EGE50" s="163"/>
      <c r="EGF50" s="116"/>
      <c r="EGG50" s="159"/>
      <c r="EGH50" s="159"/>
      <c r="EGI50" s="159"/>
      <c r="EGJ50" s="161"/>
      <c r="EGK50" s="162"/>
      <c r="EGL50" s="114"/>
      <c r="EGM50" s="163"/>
      <c r="EGN50" s="116"/>
      <c r="EGO50" s="159"/>
      <c r="EGP50" s="159"/>
      <c r="EGQ50" s="159"/>
      <c r="EGR50" s="161"/>
      <c r="EGS50" s="162"/>
      <c r="EGT50" s="114"/>
      <c r="EGU50" s="163"/>
      <c r="EGV50" s="116"/>
      <c r="EGW50" s="159"/>
      <c r="EGX50" s="159"/>
      <c r="EGY50" s="159"/>
      <c r="EGZ50" s="161"/>
      <c r="EHA50" s="162"/>
      <c r="EHB50" s="114"/>
      <c r="EHC50" s="163"/>
      <c r="EHD50" s="116"/>
      <c r="EHE50" s="159"/>
      <c r="EHF50" s="159"/>
      <c r="EHG50" s="159"/>
      <c r="EHH50" s="161"/>
      <c r="EHI50" s="162"/>
      <c r="EHJ50" s="114"/>
      <c r="EHK50" s="163"/>
      <c r="EHL50" s="116"/>
      <c r="EHM50" s="159"/>
      <c r="EHN50" s="159"/>
      <c r="EHO50" s="159"/>
      <c r="EHP50" s="161"/>
      <c r="EHQ50" s="162"/>
      <c r="EHR50" s="114"/>
      <c r="EHS50" s="163"/>
      <c r="EHT50" s="116"/>
      <c r="EHU50" s="159"/>
      <c r="EHV50" s="159"/>
      <c r="EHW50" s="159"/>
      <c r="EHX50" s="161"/>
      <c r="EHY50" s="162"/>
      <c r="EHZ50" s="114"/>
      <c r="EIA50" s="163"/>
      <c r="EIB50" s="116"/>
      <c r="EIC50" s="159"/>
      <c r="EID50" s="159"/>
      <c r="EIE50" s="159"/>
      <c r="EIF50" s="161"/>
      <c r="EIG50" s="162"/>
      <c r="EIH50" s="114"/>
      <c r="EII50" s="163"/>
      <c r="EIJ50" s="116"/>
      <c r="EIK50" s="159"/>
      <c r="EIL50" s="159"/>
      <c r="EIM50" s="159"/>
      <c r="EIN50" s="161"/>
      <c r="EIO50" s="162"/>
      <c r="EIP50" s="114"/>
      <c r="EIQ50" s="163"/>
      <c r="EIR50" s="116"/>
      <c r="EIS50" s="159"/>
      <c r="EIT50" s="159"/>
      <c r="EIU50" s="159"/>
      <c r="EIV50" s="161"/>
      <c r="EIW50" s="162"/>
      <c r="EIX50" s="114"/>
      <c r="EIY50" s="163"/>
      <c r="EIZ50" s="116"/>
      <c r="EJA50" s="159"/>
      <c r="EJB50" s="159"/>
      <c r="EJC50" s="159"/>
      <c r="EJD50" s="161"/>
      <c r="EJE50" s="162"/>
      <c r="EJF50" s="114"/>
      <c r="EJG50" s="163"/>
      <c r="EJH50" s="116"/>
      <c r="EJI50" s="159"/>
      <c r="EJJ50" s="159"/>
      <c r="EJK50" s="159"/>
      <c r="EJL50" s="161"/>
      <c r="EJM50" s="162"/>
      <c r="EJN50" s="114"/>
      <c r="EJO50" s="163"/>
      <c r="EJP50" s="116"/>
      <c r="EJQ50" s="159"/>
      <c r="EJR50" s="159"/>
      <c r="EJS50" s="159"/>
      <c r="EJT50" s="161"/>
      <c r="EJU50" s="162"/>
      <c r="EJV50" s="114"/>
      <c r="EJW50" s="163"/>
      <c r="EJX50" s="116"/>
      <c r="EJY50" s="159"/>
      <c r="EJZ50" s="159"/>
      <c r="EKA50" s="159"/>
      <c r="EKB50" s="161"/>
      <c r="EKC50" s="162"/>
      <c r="EKD50" s="114"/>
      <c r="EKE50" s="163"/>
      <c r="EKF50" s="116"/>
      <c r="EKG50" s="159"/>
      <c r="EKH50" s="159"/>
      <c r="EKI50" s="159"/>
      <c r="EKJ50" s="161"/>
      <c r="EKK50" s="162"/>
      <c r="EKL50" s="114"/>
      <c r="EKM50" s="163"/>
      <c r="EKN50" s="116"/>
      <c r="EKO50" s="159"/>
      <c r="EKP50" s="159"/>
      <c r="EKQ50" s="159"/>
      <c r="EKR50" s="161"/>
      <c r="EKS50" s="162"/>
      <c r="EKT50" s="114"/>
      <c r="EKU50" s="163"/>
      <c r="EKV50" s="116"/>
      <c r="EKW50" s="159"/>
      <c r="EKX50" s="159"/>
      <c r="EKY50" s="159"/>
      <c r="EKZ50" s="161"/>
      <c r="ELA50" s="162"/>
      <c r="ELB50" s="114"/>
      <c r="ELC50" s="163"/>
      <c r="ELD50" s="116"/>
      <c r="ELE50" s="159"/>
      <c r="ELF50" s="159"/>
      <c r="ELG50" s="159"/>
      <c r="ELH50" s="161"/>
      <c r="ELI50" s="162"/>
      <c r="ELJ50" s="114"/>
      <c r="ELK50" s="163"/>
      <c r="ELL50" s="116"/>
      <c r="ELM50" s="159"/>
      <c r="ELN50" s="159"/>
      <c r="ELO50" s="159"/>
      <c r="ELP50" s="161"/>
      <c r="ELQ50" s="162"/>
      <c r="ELR50" s="114"/>
      <c r="ELS50" s="163"/>
      <c r="ELT50" s="116"/>
      <c r="ELU50" s="159"/>
      <c r="ELV50" s="159"/>
      <c r="ELW50" s="159"/>
      <c r="ELX50" s="161"/>
      <c r="ELY50" s="162"/>
      <c r="ELZ50" s="114"/>
      <c r="EMA50" s="163"/>
      <c r="EMB50" s="116"/>
      <c r="EMC50" s="159"/>
      <c r="EMD50" s="159"/>
      <c r="EME50" s="159"/>
      <c r="EMF50" s="161"/>
      <c r="EMG50" s="162"/>
      <c r="EMH50" s="114"/>
      <c r="EMI50" s="163"/>
      <c r="EMJ50" s="116"/>
      <c r="EMK50" s="159"/>
      <c r="EML50" s="159"/>
      <c r="EMM50" s="159"/>
      <c r="EMN50" s="161"/>
      <c r="EMO50" s="162"/>
      <c r="EMP50" s="114"/>
      <c r="EMQ50" s="163"/>
      <c r="EMR50" s="116"/>
      <c r="EMS50" s="159"/>
      <c r="EMT50" s="159"/>
      <c r="EMU50" s="159"/>
      <c r="EMV50" s="161"/>
      <c r="EMW50" s="162"/>
      <c r="EMX50" s="114"/>
      <c r="EMY50" s="163"/>
      <c r="EMZ50" s="116"/>
      <c r="ENA50" s="159"/>
      <c r="ENB50" s="159"/>
      <c r="ENC50" s="159"/>
      <c r="END50" s="161"/>
      <c r="ENE50" s="162"/>
      <c r="ENF50" s="114"/>
      <c r="ENG50" s="163"/>
      <c r="ENH50" s="116"/>
      <c r="ENI50" s="159"/>
      <c r="ENJ50" s="159"/>
      <c r="ENK50" s="159"/>
      <c r="ENL50" s="161"/>
      <c r="ENM50" s="162"/>
      <c r="ENN50" s="114"/>
      <c r="ENO50" s="163"/>
      <c r="ENP50" s="116"/>
      <c r="ENQ50" s="159"/>
      <c r="ENR50" s="159"/>
      <c r="ENS50" s="159"/>
      <c r="ENT50" s="161"/>
      <c r="ENU50" s="162"/>
      <c r="ENV50" s="114"/>
      <c r="ENW50" s="163"/>
      <c r="ENX50" s="116"/>
      <c r="ENY50" s="159"/>
      <c r="ENZ50" s="159"/>
      <c r="EOA50" s="159"/>
      <c r="EOB50" s="161"/>
      <c r="EOC50" s="162"/>
      <c r="EOD50" s="114"/>
      <c r="EOE50" s="163"/>
      <c r="EOF50" s="116"/>
      <c r="EOG50" s="159"/>
      <c r="EOH50" s="159"/>
      <c r="EOI50" s="159"/>
      <c r="EOJ50" s="161"/>
      <c r="EOK50" s="162"/>
      <c r="EOL50" s="114"/>
      <c r="EOM50" s="163"/>
      <c r="EON50" s="116"/>
      <c r="EOO50" s="159"/>
      <c r="EOP50" s="159"/>
      <c r="EOQ50" s="159"/>
      <c r="EOR50" s="161"/>
      <c r="EOS50" s="162"/>
      <c r="EOT50" s="114"/>
      <c r="EOU50" s="163"/>
      <c r="EOV50" s="116"/>
      <c r="EOW50" s="159"/>
      <c r="EOX50" s="159"/>
      <c r="EOY50" s="159"/>
      <c r="EOZ50" s="161"/>
      <c r="EPA50" s="162"/>
      <c r="EPB50" s="114"/>
      <c r="EPC50" s="163"/>
      <c r="EPD50" s="116"/>
      <c r="EPE50" s="159"/>
      <c r="EPF50" s="159"/>
      <c r="EPG50" s="159"/>
      <c r="EPH50" s="161"/>
      <c r="EPI50" s="162"/>
      <c r="EPJ50" s="114"/>
      <c r="EPK50" s="163"/>
      <c r="EPL50" s="116"/>
      <c r="EPM50" s="159"/>
      <c r="EPN50" s="159"/>
      <c r="EPO50" s="159"/>
      <c r="EPP50" s="161"/>
      <c r="EPQ50" s="162"/>
      <c r="EPR50" s="114"/>
      <c r="EPS50" s="163"/>
      <c r="EPT50" s="116"/>
      <c r="EPU50" s="159"/>
      <c r="EPV50" s="159"/>
      <c r="EPW50" s="159"/>
      <c r="EPX50" s="161"/>
      <c r="EPY50" s="162"/>
      <c r="EPZ50" s="114"/>
      <c r="EQA50" s="163"/>
      <c r="EQB50" s="116"/>
      <c r="EQC50" s="159"/>
      <c r="EQD50" s="159"/>
      <c r="EQE50" s="159"/>
      <c r="EQF50" s="161"/>
      <c r="EQG50" s="162"/>
      <c r="EQH50" s="114"/>
      <c r="EQI50" s="163"/>
      <c r="EQJ50" s="116"/>
      <c r="EQK50" s="159"/>
      <c r="EQL50" s="159"/>
      <c r="EQM50" s="159"/>
      <c r="EQN50" s="161"/>
      <c r="EQO50" s="162"/>
      <c r="EQP50" s="114"/>
      <c r="EQQ50" s="163"/>
      <c r="EQR50" s="116"/>
      <c r="EQS50" s="159"/>
      <c r="EQT50" s="159"/>
      <c r="EQU50" s="159"/>
      <c r="EQV50" s="161"/>
      <c r="EQW50" s="162"/>
      <c r="EQX50" s="114"/>
      <c r="EQY50" s="163"/>
      <c r="EQZ50" s="116"/>
      <c r="ERA50" s="159"/>
      <c r="ERB50" s="159"/>
      <c r="ERC50" s="159"/>
      <c r="ERD50" s="161"/>
      <c r="ERE50" s="162"/>
      <c r="ERF50" s="114"/>
      <c r="ERG50" s="163"/>
      <c r="ERH50" s="116"/>
      <c r="ERI50" s="159"/>
      <c r="ERJ50" s="159"/>
      <c r="ERK50" s="159"/>
      <c r="ERL50" s="161"/>
      <c r="ERM50" s="162"/>
      <c r="ERN50" s="114"/>
      <c r="ERO50" s="163"/>
      <c r="ERP50" s="116"/>
      <c r="ERQ50" s="159"/>
      <c r="ERR50" s="159"/>
      <c r="ERS50" s="159"/>
      <c r="ERT50" s="161"/>
      <c r="ERU50" s="162"/>
      <c r="ERV50" s="114"/>
      <c r="ERW50" s="163"/>
      <c r="ERX50" s="116"/>
      <c r="ERY50" s="159"/>
      <c r="ERZ50" s="159"/>
      <c r="ESA50" s="159"/>
      <c r="ESB50" s="161"/>
      <c r="ESC50" s="162"/>
      <c r="ESD50" s="114"/>
      <c r="ESE50" s="163"/>
      <c r="ESF50" s="116"/>
      <c r="ESG50" s="159"/>
      <c r="ESH50" s="159"/>
      <c r="ESI50" s="159"/>
      <c r="ESJ50" s="161"/>
      <c r="ESK50" s="162"/>
      <c r="ESL50" s="114"/>
      <c r="ESM50" s="163"/>
      <c r="ESN50" s="116"/>
      <c r="ESO50" s="159"/>
      <c r="ESP50" s="159"/>
      <c r="ESQ50" s="159"/>
      <c r="ESR50" s="161"/>
      <c r="ESS50" s="162"/>
      <c r="EST50" s="114"/>
      <c r="ESU50" s="163"/>
      <c r="ESV50" s="116"/>
      <c r="ESW50" s="159"/>
      <c r="ESX50" s="159"/>
      <c r="ESY50" s="159"/>
      <c r="ESZ50" s="161"/>
      <c r="ETA50" s="162"/>
      <c r="ETB50" s="114"/>
      <c r="ETC50" s="163"/>
      <c r="ETD50" s="116"/>
      <c r="ETE50" s="159"/>
      <c r="ETF50" s="159"/>
      <c r="ETG50" s="159"/>
      <c r="ETH50" s="161"/>
      <c r="ETI50" s="162"/>
      <c r="ETJ50" s="114"/>
      <c r="ETK50" s="163"/>
      <c r="ETL50" s="116"/>
      <c r="ETM50" s="159"/>
      <c r="ETN50" s="159"/>
      <c r="ETO50" s="159"/>
      <c r="ETP50" s="161"/>
      <c r="ETQ50" s="162"/>
      <c r="ETR50" s="114"/>
      <c r="ETS50" s="163"/>
      <c r="ETT50" s="116"/>
      <c r="ETU50" s="159"/>
      <c r="ETV50" s="159"/>
      <c r="ETW50" s="159"/>
      <c r="ETX50" s="161"/>
      <c r="ETY50" s="162"/>
      <c r="ETZ50" s="114"/>
      <c r="EUA50" s="163"/>
      <c r="EUB50" s="116"/>
      <c r="EUC50" s="159"/>
      <c r="EUD50" s="159"/>
      <c r="EUE50" s="159"/>
      <c r="EUF50" s="161"/>
      <c r="EUG50" s="162"/>
      <c r="EUH50" s="114"/>
      <c r="EUI50" s="163"/>
      <c r="EUJ50" s="116"/>
      <c r="EUK50" s="159"/>
      <c r="EUL50" s="159"/>
      <c r="EUM50" s="159"/>
      <c r="EUN50" s="161"/>
      <c r="EUO50" s="162"/>
      <c r="EUP50" s="114"/>
      <c r="EUQ50" s="163"/>
      <c r="EUR50" s="116"/>
      <c r="EUS50" s="159"/>
      <c r="EUT50" s="159"/>
      <c r="EUU50" s="159"/>
      <c r="EUV50" s="161"/>
      <c r="EUW50" s="162"/>
      <c r="EUX50" s="114"/>
      <c r="EUY50" s="163"/>
      <c r="EUZ50" s="116"/>
      <c r="EVA50" s="159"/>
      <c r="EVB50" s="159"/>
      <c r="EVC50" s="159"/>
      <c r="EVD50" s="161"/>
      <c r="EVE50" s="162"/>
      <c r="EVF50" s="114"/>
      <c r="EVG50" s="163"/>
      <c r="EVH50" s="116"/>
      <c r="EVI50" s="159"/>
      <c r="EVJ50" s="159"/>
      <c r="EVK50" s="159"/>
      <c r="EVL50" s="161"/>
      <c r="EVM50" s="162"/>
      <c r="EVN50" s="114"/>
      <c r="EVO50" s="163"/>
      <c r="EVP50" s="116"/>
      <c r="EVQ50" s="159"/>
      <c r="EVR50" s="159"/>
      <c r="EVS50" s="159"/>
      <c r="EVT50" s="161"/>
      <c r="EVU50" s="162"/>
      <c r="EVV50" s="114"/>
      <c r="EVW50" s="163"/>
      <c r="EVX50" s="116"/>
      <c r="EVY50" s="159"/>
      <c r="EVZ50" s="159"/>
      <c r="EWA50" s="159"/>
      <c r="EWB50" s="161"/>
      <c r="EWC50" s="162"/>
      <c r="EWD50" s="114"/>
      <c r="EWE50" s="163"/>
      <c r="EWF50" s="116"/>
      <c r="EWG50" s="159"/>
      <c r="EWH50" s="159"/>
      <c r="EWI50" s="159"/>
      <c r="EWJ50" s="161"/>
      <c r="EWK50" s="162"/>
      <c r="EWL50" s="114"/>
      <c r="EWM50" s="163"/>
      <c r="EWN50" s="116"/>
      <c r="EWO50" s="159"/>
      <c r="EWP50" s="159"/>
      <c r="EWQ50" s="159"/>
      <c r="EWR50" s="161"/>
      <c r="EWS50" s="162"/>
      <c r="EWT50" s="114"/>
      <c r="EWU50" s="163"/>
      <c r="EWV50" s="116"/>
      <c r="EWW50" s="159"/>
      <c r="EWX50" s="159"/>
      <c r="EWY50" s="159"/>
      <c r="EWZ50" s="161"/>
      <c r="EXA50" s="162"/>
      <c r="EXB50" s="114"/>
      <c r="EXC50" s="163"/>
      <c r="EXD50" s="116"/>
      <c r="EXE50" s="159"/>
      <c r="EXF50" s="159"/>
      <c r="EXG50" s="159"/>
      <c r="EXH50" s="161"/>
      <c r="EXI50" s="162"/>
      <c r="EXJ50" s="114"/>
      <c r="EXK50" s="163"/>
      <c r="EXL50" s="116"/>
      <c r="EXM50" s="159"/>
      <c r="EXN50" s="159"/>
      <c r="EXO50" s="159"/>
      <c r="EXP50" s="161"/>
      <c r="EXQ50" s="162"/>
      <c r="EXR50" s="114"/>
      <c r="EXS50" s="163"/>
      <c r="EXT50" s="116"/>
      <c r="EXU50" s="159"/>
      <c r="EXV50" s="159"/>
      <c r="EXW50" s="159"/>
      <c r="EXX50" s="161"/>
      <c r="EXY50" s="162"/>
      <c r="EXZ50" s="114"/>
      <c r="EYA50" s="163"/>
      <c r="EYB50" s="116"/>
      <c r="EYC50" s="159"/>
      <c r="EYD50" s="159"/>
      <c r="EYE50" s="159"/>
      <c r="EYF50" s="161"/>
      <c r="EYG50" s="162"/>
      <c r="EYH50" s="114"/>
      <c r="EYI50" s="163"/>
      <c r="EYJ50" s="116"/>
      <c r="EYK50" s="159"/>
      <c r="EYL50" s="159"/>
      <c r="EYM50" s="159"/>
      <c r="EYN50" s="161"/>
      <c r="EYO50" s="162"/>
      <c r="EYP50" s="114"/>
      <c r="EYQ50" s="163"/>
      <c r="EYR50" s="116"/>
      <c r="EYS50" s="159"/>
      <c r="EYT50" s="159"/>
      <c r="EYU50" s="159"/>
      <c r="EYV50" s="161"/>
      <c r="EYW50" s="162"/>
      <c r="EYX50" s="114"/>
      <c r="EYY50" s="163"/>
      <c r="EYZ50" s="116"/>
      <c r="EZA50" s="159"/>
      <c r="EZB50" s="159"/>
      <c r="EZC50" s="159"/>
      <c r="EZD50" s="161"/>
      <c r="EZE50" s="162"/>
      <c r="EZF50" s="114"/>
      <c r="EZG50" s="163"/>
      <c r="EZH50" s="116"/>
      <c r="EZI50" s="159"/>
      <c r="EZJ50" s="159"/>
      <c r="EZK50" s="159"/>
      <c r="EZL50" s="161"/>
      <c r="EZM50" s="162"/>
      <c r="EZN50" s="114"/>
      <c r="EZO50" s="163"/>
      <c r="EZP50" s="116"/>
      <c r="EZQ50" s="159"/>
      <c r="EZR50" s="159"/>
      <c r="EZS50" s="159"/>
      <c r="EZT50" s="161"/>
      <c r="EZU50" s="162"/>
      <c r="EZV50" s="114"/>
      <c r="EZW50" s="163"/>
      <c r="EZX50" s="116"/>
      <c r="EZY50" s="159"/>
      <c r="EZZ50" s="159"/>
      <c r="FAA50" s="159"/>
      <c r="FAB50" s="161"/>
      <c r="FAC50" s="162"/>
      <c r="FAD50" s="114"/>
      <c r="FAE50" s="163"/>
      <c r="FAF50" s="116"/>
      <c r="FAG50" s="159"/>
      <c r="FAH50" s="159"/>
      <c r="FAI50" s="159"/>
      <c r="FAJ50" s="161"/>
      <c r="FAK50" s="162"/>
      <c r="FAL50" s="114"/>
      <c r="FAM50" s="163"/>
      <c r="FAN50" s="116"/>
      <c r="FAO50" s="159"/>
      <c r="FAP50" s="159"/>
      <c r="FAQ50" s="159"/>
      <c r="FAR50" s="161"/>
      <c r="FAS50" s="162"/>
      <c r="FAT50" s="114"/>
      <c r="FAU50" s="163"/>
      <c r="FAV50" s="116"/>
      <c r="FAW50" s="159"/>
      <c r="FAX50" s="159"/>
      <c r="FAY50" s="159"/>
      <c r="FAZ50" s="161"/>
      <c r="FBA50" s="162"/>
      <c r="FBB50" s="114"/>
      <c r="FBC50" s="163"/>
      <c r="FBD50" s="116"/>
      <c r="FBE50" s="159"/>
      <c r="FBF50" s="159"/>
      <c r="FBG50" s="159"/>
      <c r="FBH50" s="161"/>
      <c r="FBI50" s="162"/>
      <c r="FBJ50" s="114"/>
      <c r="FBK50" s="163"/>
      <c r="FBL50" s="116"/>
      <c r="FBM50" s="159"/>
      <c r="FBN50" s="159"/>
      <c r="FBO50" s="159"/>
      <c r="FBP50" s="161"/>
      <c r="FBQ50" s="162"/>
      <c r="FBR50" s="114"/>
      <c r="FBS50" s="163"/>
      <c r="FBT50" s="116"/>
      <c r="FBU50" s="159"/>
      <c r="FBV50" s="159"/>
      <c r="FBW50" s="159"/>
      <c r="FBX50" s="161"/>
      <c r="FBY50" s="162"/>
      <c r="FBZ50" s="114"/>
      <c r="FCA50" s="163"/>
      <c r="FCB50" s="116"/>
      <c r="FCC50" s="159"/>
      <c r="FCD50" s="159"/>
      <c r="FCE50" s="159"/>
      <c r="FCF50" s="161"/>
      <c r="FCG50" s="162"/>
      <c r="FCH50" s="114"/>
      <c r="FCI50" s="163"/>
      <c r="FCJ50" s="116"/>
      <c r="FCK50" s="159"/>
      <c r="FCL50" s="159"/>
      <c r="FCM50" s="159"/>
      <c r="FCN50" s="161"/>
      <c r="FCO50" s="162"/>
      <c r="FCP50" s="114"/>
      <c r="FCQ50" s="163"/>
      <c r="FCR50" s="116"/>
      <c r="FCS50" s="159"/>
      <c r="FCT50" s="159"/>
      <c r="FCU50" s="159"/>
      <c r="FCV50" s="161"/>
      <c r="FCW50" s="162"/>
      <c r="FCX50" s="114"/>
      <c r="FCY50" s="163"/>
      <c r="FCZ50" s="116"/>
      <c r="FDA50" s="159"/>
      <c r="FDB50" s="159"/>
      <c r="FDC50" s="159"/>
      <c r="FDD50" s="161"/>
      <c r="FDE50" s="162"/>
      <c r="FDF50" s="114"/>
      <c r="FDG50" s="163"/>
      <c r="FDH50" s="116"/>
      <c r="FDI50" s="159"/>
      <c r="FDJ50" s="159"/>
      <c r="FDK50" s="159"/>
      <c r="FDL50" s="161"/>
      <c r="FDM50" s="162"/>
      <c r="FDN50" s="114"/>
      <c r="FDO50" s="163"/>
      <c r="FDP50" s="116"/>
      <c r="FDQ50" s="159"/>
      <c r="FDR50" s="159"/>
      <c r="FDS50" s="159"/>
      <c r="FDT50" s="161"/>
      <c r="FDU50" s="162"/>
      <c r="FDV50" s="114"/>
      <c r="FDW50" s="163"/>
      <c r="FDX50" s="116"/>
      <c r="FDY50" s="159"/>
      <c r="FDZ50" s="159"/>
      <c r="FEA50" s="159"/>
      <c r="FEB50" s="161"/>
      <c r="FEC50" s="162"/>
      <c r="FED50" s="114"/>
      <c r="FEE50" s="163"/>
      <c r="FEF50" s="116"/>
      <c r="FEG50" s="159"/>
      <c r="FEH50" s="159"/>
      <c r="FEI50" s="159"/>
      <c r="FEJ50" s="161"/>
      <c r="FEK50" s="162"/>
      <c r="FEL50" s="114"/>
      <c r="FEM50" s="163"/>
      <c r="FEN50" s="116"/>
      <c r="FEO50" s="159"/>
      <c r="FEP50" s="159"/>
      <c r="FEQ50" s="159"/>
      <c r="FER50" s="161"/>
      <c r="FES50" s="162"/>
      <c r="FET50" s="114"/>
      <c r="FEU50" s="163"/>
      <c r="FEV50" s="116"/>
      <c r="FEW50" s="159"/>
      <c r="FEX50" s="159"/>
      <c r="FEY50" s="159"/>
      <c r="FEZ50" s="161"/>
      <c r="FFA50" s="162"/>
      <c r="FFB50" s="114"/>
      <c r="FFC50" s="163"/>
      <c r="FFD50" s="116"/>
      <c r="FFE50" s="159"/>
      <c r="FFF50" s="159"/>
      <c r="FFG50" s="159"/>
      <c r="FFH50" s="161"/>
      <c r="FFI50" s="162"/>
      <c r="FFJ50" s="114"/>
      <c r="FFK50" s="163"/>
      <c r="FFL50" s="116"/>
      <c r="FFM50" s="159"/>
      <c r="FFN50" s="159"/>
      <c r="FFO50" s="159"/>
      <c r="FFP50" s="161"/>
      <c r="FFQ50" s="162"/>
      <c r="FFR50" s="114"/>
      <c r="FFS50" s="163"/>
      <c r="FFT50" s="116"/>
      <c r="FFU50" s="159"/>
      <c r="FFV50" s="159"/>
      <c r="FFW50" s="159"/>
      <c r="FFX50" s="161"/>
      <c r="FFY50" s="162"/>
      <c r="FFZ50" s="114"/>
      <c r="FGA50" s="163"/>
      <c r="FGB50" s="116"/>
      <c r="FGC50" s="159"/>
      <c r="FGD50" s="159"/>
      <c r="FGE50" s="159"/>
      <c r="FGF50" s="161"/>
      <c r="FGG50" s="162"/>
      <c r="FGH50" s="114"/>
      <c r="FGI50" s="163"/>
      <c r="FGJ50" s="116"/>
      <c r="FGK50" s="159"/>
      <c r="FGL50" s="159"/>
      <c r="FGM50" s="159"/>
      <c r="FGN50" s="161"/>
      <c r="FGO50" s="162"/>
      <c r="FGP50" s="114"/>
      <c r="FGQ50" s="163"/>
      <c r="FGR50" s="116"/>
      <c r="FGS50" s="159"/>
      <c r="FGT50" s="159"/>
      <c r="FGU50" s="159"/>
      <c r="FGV50" s="161"/>
      <c r="FGW50" s="162"/>
      <c r="FGX50" s="114"/>
      <c r="FGY50" s="163"/>
      <c r="FGZ50" s="116"/>
      <c r="FHA50" s="159"/>
      <c r="FHB50" s="159"/>
      <c r="FHC50" s="159"/>
      <c r="FHD50" s="161"/>
      <c r="FHE50" s="162"/>
      <c r="FHF50" s="114"/>
      <c r="FHG50" s="163"/>
      <c r="FHH50" s="116"/>
      <c r="FHI50" s="159"/>
      <c r="FHJ50" s="159"/>
      <c r="FHK50" s="159"/>
      <c r="FHL50" s="161"/>
      <c r="FHM50" s="162"/>
      <c r="FHN50" s="114"/>
      <c r="FHO50" s="163"/>
      <c r="FHP50" s="116"/>
      <c r="FHQ50" s="159"/>
      <c r="FHR50" s="159"/>
      <c r="FHS50" s="159"/>
      <c r="FHT50" s="161"/>
      <c r="FHU50" s="162"/>
      <c r="FHV50" s="114"/>
      <c r="FHW50" s="163"/>
      <c r="FHX50" s="116"/>
      <c r="FHY50" s="159"/>
      <c r="FHZ50" s="159"/>
      <c r="FIA50" s="159"/>
      <c r="FIB50" s="161"/>
      <c r="FIC50" s="162"/>
      <c r="FID50" s="114"/>
      <c r="FIE50" s="163"/>
      <c r="FIF50" s="116"/>
      <c r="FIG50" s="159"/>
      <c r="FIH50" s="159"/>
      <c r="FII50" s="159"/>
      <c r="FIJ50" s="161"/>
      <c r="FIK50" s="162"/>
      <c r="FIL50" s="114"/>
      <c r="FIM50" s="163"/>
      <c r="FIN50" s="116"/>
      <c r="FIO50" s="159"/>
      <c r="FIP50" s="159"/>
      <c r="FIQ50" s="159"/>
      <c r="FIR50" s="161"/>
      <c r="FIS50" s="162"/>
      <c r="FIT50" s="114"/>
      <c r="FIU50" s="163"/>
      <c r="FIV50" s="116"/>
      <c r="FIW50" s="159"/>
      <c r="FIX50" s="159"/>
      <c r="FIY50" s="159"/>
      <c r="FIZ50" s="161"/>
      <c r="FJA50" s="162"/>
      <c r="FJB50" s="114"/>
      <c r="FJC50" s="163"/>
      <c r="FJD50" s="116"/>
      <c r="FJE50" s="159"/>
      <c r="FJF50" s="159"/>
      <c r="FJG50" s="159"/>
      <c r="FJH50" s="161"/>
      <c r="FJI50" s="162"/>
      <c r="FJJ50" s="114"/>
      <c r="FJK50" s="163"/>
      <c r="FJL50" s="116"/>
      <c r="FJM50" s="159"/>
      <c r="FJN50" s="159"/>
      <c r="FJO50" s="159"/>
      <c r="FJP50" s="161"/>
      <c r="FJQ50" s="162"/>
      <c r="FJR50" s="114"/>
      <c r="FJS50" s="163"/>
      <c r="FJT50" s="116"/>
      <c r="FJU50" s="159"/>
      <c r="FJV50" s="159"/>
      <c r="FJW50" s="159"/>
      <c r="FJX50" s="161"/>
      <c r="FJY50" s="162"/>
      <c r="FJZ50" s="114"/>
      <c r="FKA50" s="163"/>
      <c r="FKB50" s="116"/>
      <c r="FKC50" s="159"/>
      <c r="FKD50" s="159"/>
      <c r="FKE50" s="159"/>
      <c r="FKF50" s="161"/>
      <c r="FKG50" s="162"/>
      <c r="FKH50" s="114"/>
      <c r="FKI50" s="163"/>
      <c r="FKJ50" s="116"/>
      <c r="FKK50" s="159"/>
      <c r="FKL50" s="159"/>
      <c r="FKM50" s="159"/>
      <c r="FKN50" s="161"/>
      <c r="FKO50" s="162"/>
      <c r="FKP50" s="114"/>
      <c r="FKQ50" s="163"/>
      <c r="FKR50" s="116"/>
      <c r="FKS50" s="159"/>
      <c r="FKT50" s="159"/>
      <c r="FKU50" s="159"/>
      <c r="FKV50" s="161"/>
      <c r="FKW50" s="162"/>
      <c r="FKX50" s="114"/>
      <c r="FKY50" s="163"/>
      <c r="FKZ50" s="116"/>
      <c r="FLA50" s="159"/>
      <c r="FLB50" s="159"/>
      <c r="FLC50" s="159"/>
      <c r="FLD50" s="161"/>
      <c r="FLE50" s="162"/>
      <c r="FLF50" s="114"/>
      <c r="FLG50" s="163"/>
      <c r="FLH50" s="116"/>
      <c r="FLI50" s="159"/>
      <c r="FLJ50" s="159"/>
      <c r="FLK50" s="159"/>
      <c r="FLL50" s="161"/>
      <c r="FLM50" s="162"/>
      <c r="FLN50" s="114"/>
      <c r="FLO50" s="163"/>
      <c r="FLP50" s="116"/>
      <c r="FLQ50" s="159"/>
      <c r="FLR50" s="159"/>
      <c r="FLS50" s="159"/>
      <c r="FLT50" s="161"/>
      <c r="FLU50" s="162"/>
      <c r="FLV50" s="114"/>
      <c r="FLW50" s="163"/>
      <c r="FLX50" s="116"/>
      <c r="FLY50" s="159"/>
      <c r="FLZ50" s="159"/>
      <c r="FMA50" s="159"/>
      <c r="FMB50" s="161"/>
      <c r="FMC50" s="162"/>
      <c r="FMD50" s="114"/>
      <c r="FME50" s="163"/>
      <c r="FMF50" s="116"/>
      <c r="FMG50" s="159"/>
      <c r="FMH50" s="159"/>
      <c r="FMI50" s="159"/>
      <c r="FMJ50" s="161"/>
      <c r="FMK50" s="162"/>
      <c r="FML50" s="114"/>
      <c r="FMM50" s="163"/>
      <c r="FMN50" s="116"/>
      <c r="FMO50" s="159"/>
      <c r="FMP50" s="159"/>
      <c r="FMQ50" s="159"/>
      <c r="FMR50" s="161"/>
      <c r="FMS50" s="162"/>
      <c r="FMT50" s="114"/>
      <c r="FMU50" s="163"/>
      <c r="FMV50" s="116"/>
      <c r="FMW50" s="159"/>
      <c r="FMX50" s="159"/>
      <c r="FMY50" s="159"/>
      <c r="FMZ50" s="161"/>
      <c r="FNA50" s="162"/>
      <c r="FNB50" s="114"/>
      <c r="FNC50" s="163"/>
      <c r="FND50" s="116"/>
      <c r="FNE50" s="159"/>
      <c r="FNF50" s="159"/>
      <c r="FNG50" s="159"/>
      <c r="FNH50" s="161"/>
      <c r="FNI50" s="162"/>
      <c r="FNJ50" s="114"/>
      <c r="FNK50" s="163"/>
      <c r="FNL50" s="116"/>
      <c r="FNM50" s="159"/>
      <c r="FNN50" s="159"/>
      <c r="FNO50" s="159"/>
      <c r="FNP50" s="161"/>
      <c r="FNQ50" s="162"/>
      <c r="FNR50" s="114"/>
      <c r="FNS50" s="163"/>
      <c r="FNT50" s="116"/>
      <c r="FNU50" s="159"/>
      <c r="FNV50" s="159"/>
      <c r="FNW50" s="159"/>
      <c r="FNX50" s="161"/>
      <c r="FNY50" s="162"/>
      <c r="FNZ50" s="114"/>
      <c r="FOA50" s="163"/>
      <c r="FOB50" s="116"/>
      <c r="FOC50" s="159"/>
      <c r="FOD50" s="159"/>
      <c r="FOE50" s="159"/>
      <c r="FOF50" s="161"/>
      <c r="FOG50" s="162"/>
      <c r="FOH50" s="114"/>
      <c r="FOI50" s="163"/>
      <c r="FOJ50" s="116"/>
      <c r="FOK50" s="159"/>
      <c r="FOL50" s="159"/>
      <c r="FOM50" s="159"/>
      <c r="FON50" s="161"/>
      <c r="FOO50" s="162"/>
      <c r="FOP50" s="114"/>
      <c r="FOQ50" s="163"/>
      <c r="FOR50" s="116"/>
      <c r="FOS50" s="159"/>
      <c r="FOT50" s="159"/>
      <c r="FOU50" s="159"/>
      <c r="FOV50" s="161"/>
      <c r="FOW50" s="162"/>
      <c r="FOX50" s="114"/>
      <c r="FOY50" s="163"/>
      <c r="FOZ50" s="116"/>
      <c r="FPA50" s="159"/>
      <c r="FPB50" s="159"/>
      <c r="FPC50" s="159"/>
      <c r="FPD50" s="161"/>
      <c r="FPE50" s="162"/>
      <c r="FPF50" s="114"/>
      <c r="FPG50" s="163"/>
      <c r="FPH50" s="116"/>
      <c r="FPI50" s="159"/>
      <c r="FPJ50" s="159"/>
      <c r="FPK50" s="159"/>
      <c r="FPL50" s="161"/>
      <c r="FPM50" s="162"/>
      <c r="FPN50" s="114"/>
      <c r="FPO50" s="163"/>
      <c r="FPP50" s="116"/>
      <c r="FPQ50" s="159"/>
      <c r="FPR50" s="159"/>
      <c r="FPS50" s="159"/>
      <c r="FPT50" s="161"/>
      <c r="FPU50" s="162"/>
      <c r="FPV50" s="114"/>
      <c r="FPW50" s="163"/>
      <c r="FPX50" s="116"/>
      <c r="FPY50" s="159"/>
      <c r="FPZ50" s="159"/>
      <c r="FQA50" s="159"/>
      <c r="FQB50" s="161"/>
      <c r="FQC50" s="162"/>
      <c r="FQD50" s="114"/>
      <c r="FQE50" s="163"/>
      <c r="FQF50" s="116"/>
      <c r="FQG50" s="159"/>
      <c r="FQH50" s="159"/>
      <c r="FQI50" s="159"/>
      <c r="FQJ50" s="161"/>
      <c r="FQK50" s="162"/>
      <c r="FQL50" s="114"/>
      <c r="FQM50" s="163"/>
      <c r="FQN50" s="116"/>
      <c r="FQO50" s="159"/>
      <c r="FQP50" s="159"/>
      <c r="FQQ50" s="159"/>
      <c r="FQR50" s="161"/>
      <c r="FQS50" s="162"/>
      <c r="FQT50" s="114"/>
      <c r="FQU50" s="163"/>
      <c r="FQV50" s="116"/>
      <c r="FQW50" s="159"/>
      <c r="FQX50" s="159"/>
      <c r="FQY50" s="159"/>
      <c r="FQZ50" s="161"/>
      <c r="FRA50" s="162"/>
      <c r="FRB50" s="114"/>
      <c r="FRC50" s="163"/>
      <c r="FRD50" s="116"/>
      <c r="FRE50" s="159"/>
      <c r="FRF50" s="159"/>
      <c r="FRG50" s="159"/>
      <c r="FRH50" s="161"/>
      <c r="FRI50" s="162"/>
      <c r="FRJ50" s="114"/>
      <c r="FRK50" s="163"/>
      <c r="FRL50" s="116"/>
      <c r="FRM50" s="159"/>
      <c r="FRN50" s="159"/>
      <c r="FRO50" s="159"/>
      <c r="FRP50" s="161"/>
      <c r="FRQ50" s="162"/>
      <c r="FRR50" s="114"/>
      <c r="FRS50" s="163"/>
      <c r="FRT50" s="116"/>
      <c r="FRU50" s="159"/>
      <c r="FRV50" s="159"/>
      <c r="FRW50" s="159"/>
      <c r="FRX50" s="161"/>
      <c r="FRY50" s="162"/>
      <c r="FRZ50" s="114"/>
      <c r="FSA50" s="163"/>
      <c r="FSB50" s="116"/>
      <c r="FSC50" s="159"/>
      <c r="FSD50" s="159"/>
      <c r="FSE50" s="159"/>
      <c r="FSF50" s="161"/>
      <c r="FSG50" s="162"/>
      <c r="FSH50" s="114"/>
      <c r="FSI50" s="163"/>
      <c r="FSJ50" s="116"/>
      <c r="FSK50" s="159"/>
      <c r="FSL50" s="159"/>
      <c r="FSM50" s="159"/>
      <c r="FSN50" s="161"/>
      <c r="FSO50" s="162"/>
      <c r="FSP50" s="114"/>
      <c r="FSQ50" s="163"/>
      <c r="FSR50" s="116"/>
      <c r="FSS50" s="159"/>
      <c r="FST50" s="159"/>
      <c r="FSU50" s="159"/>
      <c r="FSV50" s="161"/>
      <c r="FSW50" s="162"/>
      <c r="FSX50" s="114"/>
      <c r="FSY50" s="163"/>
      <c r="FSZ50" s="116"/>
      <c r="FTA50" s="159"/>
      <c r="FTB50" s="159"/>
      <c r="FTC50" s="159"/>
      <c r="FTD50" s="161"/>
      <c r="FTE50" s="162"/>
      <c r="FTF50" s="114"/>
      <c r="FTG50" s="163"/>
      <c r="FTH50" s="116"/>
      <c r="FTI50" s="159"/>
      <c r="FTJ50" s="159"/>
      <c r="FTK50" s="159"/>
      <c r="FTL50" s="161"/>
      <c r="FTM50" s="162"/>
      <c r="FTN50" s="114"/>
      <c r="FTO50" s="163"/>
      <c r="FTP50" s="116"/>
      <c r="FTQ50" s="159"/>
      <c r="FTR50" s="159"/>
      <c r="FTS50" s="159"/>
      <c r="FTT50" s="161"/>
      <c r="FTU50" s="162"/>
      <c r="FTV50" s="114"/>
      <c r="FTW50" s="163"/>
      <c r="FTX50" s="116"/>
      <c r="FTY50" s="159"/>
      <c r="FTZ50" s="159"/>
      <c r="FUA50" s="159"/>
      <c r="FUB50" s="161"/>
      <c r="FUC50" s="162"/>
      <c r="FUD50" s="114"/>
      <c r="FUE50" s="163"/>
      <c r="FUF50" s="116"/>
      <c r="FUG50" s="159"/>
      <c r="FUH50" s="159"/>
      <c r="FUI50" s="159"/>
      <c r="FUJ50" s="161"/>
      <c r="FUK50" s="162"/>
      <c r="FUL50" s="114"/>
      <c r="FUM50" s="163"/>
      <c r="FUN50" s="116"/>
      <c r="FUO50" s="159"/>
      <c r="FUP50" s="159"/>
      <c r="FUQ50" s="159"/>
      <c r="FUR50" s="161"/>
      <c r="FUS50" s="162"/>
      <c r="FUT50" s="114"/>
      <c r="FUU50" s="163"/>
      <c r="FUV50" s="116"/>
      <c r="FUW50" s="159"/>
      <c r="FUX50" s="159"/>
      <c r="FUY50" s="159"/>
      <c r="FUZ50" s="161"/>
      <c r="FVA50" s="162"/>
      <c r="FVB50" s="114"/>
      <c r="FVC50" s="163"/>
      <c r="FVD50" s="116"/>
      <c r="FVE50" s="159"/>
      <c r="FVF50" s="159"/>
      <c r="FVG50" s="159"/>
      <c r="FVH50" s="161"/>
      <c r="FVI50" s="162"/>
      <c r="FVJ50" s="114"/>
      <c r="FVK50" s="163"/>
      <c r="FVL50" s="116"/>
      <c r="FVM50" s="159"/>
      <c r="FVN50" s="159"/>
      <c r="FVO50" s="159"/>
      <c r="FVP50" s="161"/>
      <c r="FVQ50" s="162"/>
      <c r="FVR50" s="114"/>
      <c r="FVS50" s="163"/>
      <c r="FVT50" s="116"/>
      <c r="FVU50" s="159"/>
      <c r="FVV50" s="159"/>
      <c r="FVW50" s="159"/>
      <c r="FVX50" s="161"/>
      <c r="FVY50" s="162"/>
      <c r="FVZ50" s="114"/>
      <c r="FWA50" s="163"/>
      <c r="FWB50" s="116"/>
      <c r="FWC50" s="159"/>
      <c r="FWD50" s="159"/>
      <c r="FWE50" s="159"/>
      <c r="FWF50" s="161"/>
      <c r="FWG50" s="162"/>
      <c r="FWH50" s="114"/>
      <c r="FWI50" s="163"/>
      <c r="FWJ50" s="116"/>
      <c r="FWK50" s="159"/>
      <c r="FWL50" s="159"/>
      <c r="FWM50" s="159"/>
      <c r="FWN50" s="161"/>
      <c r="FWO50" s="162"/>
      <c r="FWP50" s="114"/>
      <c r="FWQ50" s="163"/>
      <c r="FWR50" s="116"/>
      <c r="FWS50" s="159"/>
      <c r="FWT50" s="159"/>
      <c r="FWU50" s="159"/>
      <c r="FWV50" s="161"/>
      <c r="FWW50" s="162"/>
      <c r="FWX50" s="114"/>
      <c r="FWY50" s="163"/>
      <c r="FWZ50" s="116"/>
      <c r="FXA50" s="159"/>
      <c r="FXB50" s="159"/>
      <c r="FXC50" s="159"/>
      <c r="FXD50" s="161"/>
      <c r="FXE50" s="162"/>
      <c r="FXF50" s="114"/>
      <c r="FXG50" s="163"/>
      <c r="FXH50" s="116"/>
      <c r="FXI50" s="159"/>
      <c r="FXJ50" s="159"/>
      <c r="FXK50" s="159"/>
      <c r="FXL50" s="161"/>
      <c r="FXM50" s="162"/>
      <c r="FXN50" s="114"/>
      <c r="FXO50" s="163"/>
      <c r="FXP50" s="116"/>
      <c r="FXQ50" s="159"/>
      <c r="FXR50" s="159"/>
      <c r="FXS50" s="159"/>
      <c r="FXT50" s="161"/>
      <c r="FXU50" s="162"/>
      <c r="FXV50" s="114"/>
      <c r="FXW50" s="163"/>
      <c r="FXX50" s="116"/>
      <c r="FXY50" s="159"/>
      <c r="FXZ50" s="159"/>
      <c r="FYA50" s="159"/>
      <c r="FYB50" s="161"/>
      <c r="FYC50" s="162"/>
      <c r="FYD50" s="114"/>
      <c r="FYE50" s="163"/>
      <c r="FYF50" s="116"/>
      <c r="FYG50" s="159"/>
      <c r="FYH50" s="159"/>
      <c r="FYI50" s="159"/>
      <c r="FYJ50" s="161"/>
      <c r="FYK50" s="162"/>
      <c r="FYL50" s="114"/>
      <c r="FYM50" s="163"/>
      <c r="FYN50" s="116"/>
      <c r="FYO50" s="159"/>
      <c r="FYP50" s="159"/>
      <c r="FYQ50" s="159"/>
      <c r="FYR50" s="161"/>
      <c r="FYS50" s="162"/>
      <c r="FYT50" s="114"/>
      <c r="FYU50" s="163"/>
      <c r="FYV50" s="116"/>
      <c r="FYW50" s="159"/>
      <c r="FYX50" s="159"/>
      <c r="FYY50" s="159"/>
      <c r="FYZ50" s="161"/>
      <c r="FZA50" s="162"/>
      <c r="FZB50" s="114"/>
      <c r="FZC50" s="163"/>
      <c r="FZD50" s="116"/>
      <c r="FZE50" s="159"/>
      <c r="FZF50" s="159"/>
      <c r="FZG50" s="159"/>
      <c r="FZH50" s="161"/>
      <c r="FZI50" s="162"/>
      <c r="FZJ50" s="114"/>
      <c r="FZK50" s="163"/>
      <c r="FZL50" s="116"/>
      <c r="FZM50" s="159"/>
      <c r="FZN50" s="159"/>
      <c r="FZO50" s="159"/>
      <c r="FZP50" s="161"/>
      <c r="FZQ50" s="162"/>
      <c r="FZR50" s="114"/>
      <c r="FZS50" s="163"/>
      <c r="FZT50" s="116"/>
      <c r="FZU50" s="159"/>
      <c r="FZV50" s="159"/>
      <c r="FZW50" s="159"/>
      <c r="FZX50" s="161"/>
      <c r="FZY50" s="162"/>
      <c r="FZZ50" s="114"/>
      <c r="GAA50" s="163"/>
      <c r="GAB50" s="116"/>
      <c r="GAC50" s="159"/>
      <c r="GAD50" s="159"/>
      <c r="GAE50" s="159"/>
      <c r="GAF50" s="161"/>
      <c r="GAG50" s="162"/>
      <c r="GAH50" s="114"/>
      <c r="GAI50" s="163"/>
      <c r="GAJ50" s="116"/>
      <c r="GAK50" s="159"/>
      <c r="GAL50" s="159"/>
      <c r="GAM50" s="159"/>
      <c r="GAN50" s="161"/>
      <c r="GAO50" s="162"/>
      <c r="GAP50" s="114"/>
      <c r="GAQ50" s="163"/>
      <c r="GAR50" s="116"/>
      <c r="GAS50" s="159"/>
      <c r="GAT50" s="159"/>
      <c r="GAU50" s="159"/>
      <c r="GAV50" s="161"/>
      <c r="GAW50" s="162"/>
      <c r="GAX50" s="114"/>
      <c r="GAY50" s="163"/>
      <c r="GAZ50" s="116"/>
      <c r="GBA50" s="159"/>
      <c r="GBB50" s="159"/>
      <c r="GBC50" s="159"/>
      <c r="GBD50" s="161"/>
      <c r="GBE50" s="162"/>
      <c r="GBF50" s="114"/>
      <c r="GBG50" s="163"/>
      <c r="GBH50" s="116"/>
      <c r="GBI50" s="159"/>
      <c r="GBJ50" s="159"/>
      <c r="GBK50" s="159"/>
      <c r="GBL50" s="161"/>
      <c r="GBM50" s="162"/>
      <c r="GBN50" s="114"/>
      <c r="GBO50" s="163"/>
      <c r="GBP50" s="116"/>
      <c r="GBQ50" s="159"/>
      <c r="GBR50" s="159"/>
      <c r="GBS50" s="159"/>
      <c r="GBT50" s="161"/>
      <c r="GBU50" s="162"/>
      <c r="GBV50" s="114"/>
      <c r="GBW50" s="163"/>
      <c r="GBX50" s="116"/>
      <c r="GBY50" s="159"/>
      <c r="GBZ50" s="159"/>
      <c r="GCA50" s="159"/>
      <c r="GCB50" s="161"/>
      <c r="GCC50" s="162"/>
      <c r="GCD50" s="114"/>
      <c r="GCE50" s="163"/>
      <c r="GCF50" s="116"/>
      <c r="GCG50" s="159"/>
      <c r="GCH50" s="159"/>
      <c r="GCI50" s="159"/>
      <c r="GCJ50" s="161"/>
      <c r="GCK50" s="162"/>
      <c r="GCL50" s="114"/>
      <c r="GCM50" s="163"/>
      <c r="GCN50" s="116"/>
      <c r="GCO50" s="159"/>
      <c r="GCP50" s="159"/>
      <c r="GCQ50" s="159"/>
      <c r="GCR50" s="161"/>
      <c r="GCS50" s="162"/>
      <c r="GCT50" s="114"/>
      <c r="GCU50" s="163"/>
      <c r="GCV50" s="116"/>
      <c r="GCW50" s="159"/>
      <c r="GCX50" s="159"/>
      <c r="GCY50" s="159"/>
      <c r="GCZ50" s="161"/>
      <c r="GDA50" s="162"/>
      <c r="GDB50" s="114"/>
      <c r="GDC50" s="163"/>
      <c r="GDD50" s="116"/>
      <c r="GDE50" s="159"/>
      <c r="GDF50" s="159"/>
      <c r="GDG50" s="159"/>
      <c r="GDH50" s="161"/>
      <c r="GDI50" s="162"/>
      <c r="GDJ50" s="114"/>
      <c r="GDK50" s="163"/>
      <c r="GDL50" s="116"/>
      <c r="GDM50" s="159"/>
      <c r="GDN50" s="159"/>
      <c r="GDO50" s="159"/>
      <c r="GDP50" s="161"/>
      <c r="GDQ50" s="162"/>
      <c r="GDR50" s="114"/>
      <c r="GDS50" s="163"/>
      <c r="GDT50" s="116"/>
      <c r="GDU50" s="159"/>
      <c r="GDV50" s="159"/>
      <c r="GDW50" s="159"/>
      <c r="GDX50" s="161"/>
      <c r="GDY50" s="162"/>
      <c r="GDZ50" s="114"/>
      <c r="GEA50" s="163"/>
      <c r="GEB50" s="116"/>
      <c r="GEC50" s="159"/>
      <c r="GED50" s="159"/>
      <c r="GEE50" s="159"/>
      <c r="GEF50" s="161"/>
      <c r="GEG50" s="162"/>
      <c r="GEH50" s="114"/>
      <c r="GEI50" s="163"/>
      <c r="GEJ50" s="116"/>
      <c r="GEK50" s="159"/>
      <c r="GEL50" s="159"/>
      <c r="GEM50" s="159"/>
      <c r="GEN50" s="161"/>
      <c r="GEO50" s="162"/>
      <c r="GEP50" s="114"/>
      <c r="GEQ50" s="163"/>
      <c r="GER50" s="116"/>
      <c r="GES50" s="159"/>
      <c r="GET50" s="159"/>
      <c r="GEU50" s="159"/>
      <c r="GEV50" s="161"/>
      <c r="GEW50" s="162"/>
      <c r="GEX50" s="114"/>
      <c r="GEY50" s="163"/>
      <c r="GEZ50" s="116"/>
      <c r="GFA50" s="159"/>
      <c r="GFB50" s="159"/>
      <c r="GFC50" s="159"/>
      <c r="GFD50" s="161"/>
      <c r="GFE50" s="162"/>
      <c r="GFF50" s="114"/>
      <c r="GFG50" s="163"/>
      <c r="GFH50" s="116"/>
      <c r="GFI50" s="159"/>
      <c r="GFJ50" s="159"/>
      <c r="GFK50" s="159"/>
      <c r="GFL50" s="161"/>
      <c r="GFM50" s="162"/>
      <c r="GFN50" s="114"/>
      <c r="GFO50" s="163"/>
      <c r="GFP50" s="116"/>
      <c r="GFQ50" s="159"/>
      <c r="GFR50" s="159"/>
      <c r="GFS50" s="159"/>
      <c r="GFT50" s="161"/>
      <c r="GFU50" s="162"/>
      <c r="GFV50" s="114"/>
      <c r="GFW50" s="163"/>
      <c r="GFX50" s="116"/>
      <c r="GFY50" s="159"/>
      <c r="GFZ50" s="159"/>
      <c r="GGA50" s="159"/>
      <c r="GGB50" s="161"/>
      <c r="GGC50" s="162"/>
      <c r="GGD50" s="114"/>
      <c r="GGE50" s="163"/>
      <c r="GGF50" s="116"/>
      <c r="GGG50" s="159"/>
      <c r="GGH50" s="159"/>
      <c r="GGI50" s="159"/>
      <c r="GGJ50" s="161"/>
      <c r="GGK50" s="162"/>
      <c r="GGL50" s="114"/>
      <c r="GGM50" s="163"/>
      <c r="GGN50" s="116"/>
      <c r="GGO50" s="159"/>
      <c r="GGP50" s="159"/>
      <c r="GGQ50" s="159"/>
      <c r="GGR50" s="161"/>
      <c r="GGS50" s="162"/>
      <c r="GGT50" s="114"/>
      <c r="GGU50" s="163"/>
      <c r="GGV50" s="116"/>
      <c r="GGW50" s="159"/>
      <c r="GGX50" s="159"/>
      <c r="GGY50" s="159"/>
      <c r="GGZ50" s="161"/>
      <c r="GHA50" s="162"/>
      <c r="GHB50" s="114"/>
      <c r="GHC50" s="163"/>
      <c r="GHD50" s="116"/>
      <c r="GHE50" s="159"/>
      <c r="GHF50" s="159"/>
      <c r="GHG50" s="159"/>
      <c r="GHH50" s="161"/>
      <c r="GHI50" s="162"/>
      <c r="GHJ50" s="114"/>
      <c r="GHK50" s="163"/>
      <c r="GHL50" s="116"/>
      <c r="GHM50" s="159"/>
      <c r="GHN50" s="159"/>
      <c r="GHO50" s="159"/>
      <c r="GHP50" s="161"/>
      <c r="GHQ50" s="162"/>
      <c r="GHR50" s="114"/>
      <c r="GHS50" s="163"/>
      <c r="GHT50" s="116"/>
      <c r="GHU50" s="159"/>
      <c r="GHV50" s="159"/>
      <c r="GHW50" s="159"/>
      <c r="GHX50" s="161"/>
      <c r="GHY50" s="162"/>
      <c r="GHZ50" s="114"/>
      <c r="GIA50" s="163"/>
      <c r="GIB50" s="116"/>
      <c r="GIC50" s="159"/>
      <c r="GID50" s="159"/>
      <c r="GIE50" s="159"/>
      <c r="GIF50" s="161"/>
      <c r="GIG50" s="162"/>
      <c r="GIH50" s="114"/>
      <c r="GII50" s="163"/>
      <c r="GIJ50" s="116"/>
      <c r="GIK50" s="159"/>
      <c r="GIL50" s="159"/>
      <c r="GIM50" s="159"/>
      <c r="GIN50" s="161"/>
      <c r="GIO50" s="162"/>
      <c r="GIP50" s="114"/>
      <c r="GIQ50" s="163"/>
      <c r="GIR50" s="116"/>
      <c r="GIS50" s="159"/>
      <c r="GIT50" s="159"/>
      <c r="GIU50" s="159"/>
      <c r="GIV50" s="161"/>
      <c r="GIW50" s="162"/>
      <c r="GIX50" s="114"/>
      <c r="GIY50" s="163"/>
      <c r="GIZ50" s="116"/>
      <c r="GJA50" s="159"/>
      <c r="GJB50" s="159"/>
      <c r="GJC50" s="159"/>
      <c r="GJD50" s="161"/>
      <c r="GJE50" s="162"/>
      <c r="GJF50" s="114"/>
      <c r="GJG50" s="163"/>
      <c r="GJH50" s="116"/>
      <c r="GJI50" s="159"/>
      <c r="GJJ50" s="159"/>
      <c r="GJK50" s="159"/>
      <c r="GJL50" s="161"/>
      <c r="GJM50" s="162"/>
      <c r="GJN50" s="114"/>
      <c r="GJO50" s="163"/>
      <c r="GJP50" s="116"/>
      <c r="GJQ50" s="159"/>
      <c r="GJR50" s="159"/>
      <c r="GJS50" s="159"/>
      <c r="GJT50" s="161"/>
      <c r="GJU50" s="162"/>
      <c r="GJV50" s="114"/>
      <c r="GJW50" s="163"/>
      <c r="GJX50" s="116"/>
      <c r="GJY50" s="159"/>
      <c r="GJZ50" s="159"/>
      <c r="GKA50" s="159"/>
      <c r="GKB50" s="161"/>
      <c r="GKC50" s="162"/>
      <c r="GKD50" s="114"/>
      <c r="GKE50" s="163"/>
      <c r="GKF50" s="116"/>
      <c r="GKG50" s="159"/>
      <c r="GKH50" s="159"/>
      <c r="GKI50" s="159"/>
      <c r="GKJ50" s="161"/>
      <c r="GKK50" s="162"/>
      <c r="GKL50" s="114"/>
      <c r="GKM50" s="163"/>
      <c r="GKN50" s="116"/>
      <c r="GKO50" s="159"/>
      <c r="GKP50" s="159"/>
      <c r="GKQ50" s="159"/>
      <c r="GKR50" s="161"/>
      <c r="GKS50" s="162"/>
      <c r="GKT50" s="114"/>
      <c r="GKU50" s="163"/>
      <c r="GKV50" s="116"/>
      <c r="GKW50" s="159"/>
      <c r="GKX50" s="159"/>
      <c r="GKY50" s="159"/>
      <c r="GKZ50" s="161"/>
      <c r="GLA50" s="162"/>
      <c r="GLB50" s="114"/>
      <c r="GLC50" s="163"/>
      <c r="GLD50" s="116"/>
      <c r="GLE50" s="159"/>
      <c r="GLF50" s="159"/>
      <c r="GLG50" s="159"/>
      <c r="GLH50" s="161"/>
      <c r="GLI50" s="162"/>
      <c r="GLJ50" s="114"/>
      <c r="GLK50" s="163"/>
      <c r="GLL50" s="116"/>
      <c r="GLM50" s="159"/>
      <c r="GLN50" s="159"/>
      <c r="GLO50" s="159"/>
      <c r="GLP50" s="161"/>
      <c r="GLQ50" s="162"/>
      <c r="GLR50" s="114"/>
      <c r="GLS50" s="163"/>
      <c r="GLT50" s="116"/>
      <c r="GLU50" s="159"/>
      <c r="GLV50" s="159"/>
      <c r="GLW50" s="159"/>
      <c r="GLX50" s="161"/>
      <c r="GLY50" s="162"/>
      <c r="GLZ50" s="114"/>
      <c r="GMA50" s="163"/>
      <c r="GMB50" s="116"/>
      <c r="GMC50" s="159"/>
      <c r="GMD50" s="159"/>
      <c r="GME50" s="159"/>
      <c r="GMF50" s="161"/>
      <c r="GMG50" s="162"/>
      <c r="GMH50" s="114"/>
      <c r="GMI50" s="163"/>
      <c r="GMJ50" s="116"/>
      <c r="GMK50" s="159"/>
      <c r="GML50" s="159"/>
      <c r="GMM50" s="159"/>
      <c r="GMN50" s="161"/>
      <c r="GMO50" s="162"/>
      <c r="GMP50" s="114"/>
      <c r="GMQ50" s="163"/>
      <c r="GMR50" s="116"/>
      <c r="GMS50" s="159"/>
      <c r="GMT50" s="159"/>
      <c r="GMU50" s="159"/>
      <c r="GMV50" s="161"/>
      <c r="GMW50" s="162"/>
      <c r="GMX50" s="114"/>
      <c r="GMY50" s="163"/>
      <c r="GMZ50" s="116"/>
      <c r="GNA50" s="159"/>
      <c r="GNB50" s="159"/>
      <c r="GNC50" s="159"/>
      <c r="GND50" s="161"/>
      <c r="GNE50" s="162"/>
      <c r="GNF50" s="114"/>
      <c r="GNG50" s="163"/>
      <c r="GNH50" s="116"/>
      <c r="GNI50" s="159"/>
      <c r="GNJ50" s="159"/>
      <c r="GNK50" s="159"/>
      <c r="GNL50" s="161"/>
      <c r="GNM50" s="162"/>
      <c r="GNN50" s="114"/>
      <c r="GNO50" s="163"/>
      <c r="GNP50" s="116"/>
      <c r="GNQ50" s="159"/>
      <c r="GNR50" s="159"/>
      <c r="GNS50" s="159"/>
      <c r="GNT50" s="161"/>
      <c r="GNU50" s="162"/>
      <c r="GNV50" s="114"/>
      <c r="GNW50" s="163"/>
      <c r="GNX50" s="116"/>
      <c r="GNY50" s="159"/>
      <c r="GNZ50" s="159"/>
      <c r="GOA50" s="159"/>
      <c r="GOB50" s="161"/>
      <c r="GOC50" s="162"/>
      <c r="GOD50" s="114"/>
      <c r="GOE50" s="163"/>
      <c r="GOF50" s="116"/>
      <c r="GOG50" s="159"/>
      <c r="GOH50" s="159"/>
      <c r="GOI50" s="159"/>
      <c r="GOJ50" s="161"/>
      <c r="GOK50" s="162"/>
      <c r="GOL50" s="114"/>
      <c r="GOM50" s="163"/>
      <c r="GON50" s="116"/>
      <c r="GOO50" s="159"/>
      <c r="GOP50" s="159"/>
      <c r="GOQ50" s="159"/>
      <c r="GOR50" s="161"/>
      <c r="GOS50" s="162"/>
      <c r="GOT50" s="114"/>
      <c r="GOU50" s="163"/>
      <c r="GOV50" s="116"/>
      <c r="GOW50" s="159"/>
      <c r="GOX50" s="159"/>
      <c r="GOY50" s="159"/>
      <c r="GOZ50" s="161"/>
      <c r="GPA50" s="162"/>
      <c r="GPB50" s="114"/>
      <c r="GPC50" s="163"/>
      <c r="GPD50" s="116"/>
      <c r="GPE50" s="159"/>
      <c r="GPF50" s="159"/>
      <c r="GPG50" s="159"/>
      <c r="GPH50" s="161"/>
      <c r="GPI50" s="162"/>
      <c r="GPJ50" s="114"/>
      <c r="GPK50" s="163"/>
      <c r="GPL50" s="116"/>
      <c r="GPM50" s="159"/>
      <c r="GPN50" s="159"/>
      <c r="GPO50" s="159"/>
      <c r="GPP50" s="161"/>
      <c r="GPQ50" s="162"/>
      <c r="GPR50" s="114"/>
      <c r="GPS50" s="163"/>
      <c r="GPT50" s="116"/>
      <c r="GPU50" s="159"/>
      <c r="GPV50" s="159"/>
      <c r="GPW50" s="159"/>
      <c r="GPX50" s="161"/>
      <c r="GPY50" s="162"/>
      <c r="GPZ50" s="114"/>
      <c r="GQA50" s="163"/>
      <c r="GQB50" s="116"/>
      <c r="GQC50" s="159"/>
      <c r="GQD50" s="159"/>
      <c r="GQE50" s="159"/>
      <c r="GQF50" s="161"/>
      <c r="GQG50" s="162"/>
      <c r="GQH50" s="114"/>
      <c r="GQI50" s="163"/>
      <c r="GQJ50" s="116"/>
      <c r="GQK50" s="159"/>
      <c r="GQL50" s="159"/>
      <c r="GQM50" s="159"/>
      <c r="GQN50" s="161"/>
      <c r="GQO50" s="162"/>
      <c r="GQP50" s="114"/>
      <c r="GQQ50" s="163"/>
      <c r="GQR50" s="116"/>
      <c r="GQS50" s="159"/>
      <c r="GQT50" s="159"/>
      <c r="GQU50" s="159"/>
      <c r="GQV50" s="161"/>
      <c r="GQW50" s="162"/>
      <c r="GQX50" s="114"/>
      <c r="GQY50" s="163"/>
      <c r="GQZ50" s="116"/>
      <c r="GRA50" s="159"/>
      <c r="GRB50" s="159"/>
      <c r="GRC50" s="159"/>
      <c r="GRD50" s="161"/>
      <c r="GRE50" s="162"/>
      <c r="GRF50" s="114"/>
      <c r="GRG50" s="163"/>
      <c r="GRH50" s="116"/>
      <c r="GRI50" s="159"/>
      <c r="GRJ50" s="159"/>
      <c r="GRK50" s="159"/>
      <c r="GRL50" s="161"/>
      <c r="GRM50" s="162"/>
      <c r="GRN50" s="114"/>
      <c r="GRO50" s="163"/>
      <c r="GRP50" s="116"/>
      <c r="GRQ50" s="159"/>
      <c r="GRR50" s="159"/>
      <c r="GRS50" s="159"/>
      <c r="GRT50" s="161"/>
      <c r="GRU50" s="162"/>
      <c r="GRV50" s="114"/>
      <c r="GRW50" s="163"/>
      <c r="GRX50" s="116"/>
      <c r="GRY50" s="159"/>
      <c r="GRZ50" s="159"/>
      <c r="GSA50" s="159"/>
      <c r="GSB50" s="161"/>
      <c r="GSC50" s="162"/>
      <c r="GSD50" s="114"/>
      <c r="GSE50" s="163"/>
      <c r="GSF50" s="116"/>
      <c r="GSG50" s="159"/>
      <c r="GSH50" s="159"/>
      <c r="GSI50" s="159"/>
      <c r="GSJ50" s="161"/>
      <c r="GSK50" s="162"/>
      <c r="GSL50" s="114"/>
      <c r="GSM50" s="163"/>
      <c r="GSN50" s="116"/>
      <c r="GSO50" s="159"/>
      <c r="GSP50" s="159"/>
      <c r="GSQ50" s="159"/>
      <c r="GSR50" s="161"/>
      <c r="GSS50" s="162"/>
      <c r="GST50" s="114"/>
      <c r="GSU50" s="163"/>
      <c r="GSV50" s="116"/>
      <c r="GSW50" s="159"/>
      <c r="GSX50" s="159"/>
      <c r="GSY50" s="159"/>
      <c r="GSZ50" s="161"/>
      <c r="GTA50" s="162"/>
      <c r="GTB50" s="114"/>
      <c r="GTC50" s="163"/>
      <c r="GTD50" s="116"/>
      <c r="GTE50" s="159"/>
      <c r="GTF50" s="159"/>
      <c r="GTG50" s="159"/>
      <c r="GTH50" s="161"/>
      <c r="GTI50" s="162"/>
      <c r="GTJ50" s="114"/>
      <c r="GTK50" s="163"/>
      <c r="GTL50" s="116"/>
      <c r="GTM50" s="159"/>
      <c r="GTN50" s="159"/>
      <c r="GTO50" s="159"/>
      <c r="GTP50" s="161"/>
      <c r="GTQ50" s="162"/>
      <c r="GTR50" s="114"/>
      <c r="GTS50" s="163"/>
      <c r="GTT50" s="116"/>
      <c r="GTU50" s="159"/>
      <c r="GTV50" s="159"/>
      <c r="GTW50" s="159"/>
      <c r="GTX50" s="161"/>
      <c r="GTY50" s="162"/>
      <c r="GTZ50" s="114"/>
      <c r="GUA50" s="163"/>
      <c r="GUB50" s="116"/>
      <c r="GUC50" s="159"/>
      <c r="GUD50" s="159"/>
      <c r="GUE50" s="159"/>
      <c r="GUF50" s="161"/>
      <c r="GUG50" s="162"/>
      <c r="GUH50" s="114"/>
      <c r="GUI50" s="163"/>
      <c r="GUJ50" s="116"/>
      <c r="GUK50" s="159"/>
      <c r="GUL50" s="159"/>
      <c r="GUM50" s="159"/>
      <c r="GUN50" s="161"/>
      <c r="GUO50" s="162"/>
      <c r="GUP50" s="114"/>
      <c r="GUQ50" s="163"/>
      <c r="GUR50" s="116"/>
      <c r="GUS50" s="159"/>
      <c r="GUT50" s="159"/>
      <c r="GUU50" s="159"/>
      <c r="GUV50" s="161"/>
      <c r="GUW50" s="162"/>
      <c r="GUX50" s="114"/>
      <c r="GUY50" s="163"/>
      <c r="GUZ50" s="116"/>
      <c r="GVA50" s="159"/>
      <c r="GVB50" s="159"/>
      <c r="GVC50" s="159"/>
      <c r="GVD50" s="161"/>
      <c r="GVE50" s="162"/>
      <c r="GVF50" s="114"/>
      <c r="GVG50" s="163"/>
      <c r="GVH50" s="116"/>
      <c r="GVI50" s="159"/>
      <c r="GVJ50" s="159"/>
      <c r="GVK50" s="159"/>
      <c r="GVL50" s="161"/>
      <c r="GVM50" s="162"/>
      <c r="GVN50" s="114"/>
      <c r="GVO50" s="163"/>
      <c r="GVP50" s="116"/>
      <c r="GVQ50" s="159"/>
      <c r="GVR50" s="159"/>
      <c r="GVS50" s="159"/>
      <c r="GVT50" s="161"/>
      <c r="GVU50" s="162"/>
      <c r="GVV50" s="114"/>
      <c r="GVW50" s="163"/>
      <c r="GVX50" s="116"/>
      <c r="GVY50" s="159"/>
      <c r="GVZ50" s="159"/>
      <c r="GWA50" s="159"/>
      <c r="GWB50" s="161"/>
      <c r="GWC50" s="162"/>
      <c r="GWD50" s="114"/>
      <c r="GWE50" s="163"/>
      <c r="GWF50" s="116"/>
      <c r="GWG50" s="159"/>
      <c r="GWH50" s="159"/>
      <c r="GWI50" s="159"/>
      <c r="GWJ50" s="161"/>
      <c r="GWK50" s="162"/>
      <c r="GWL50" s="114"/>
      <c r="GWM50" s="163"/>
      <c r="GWN50" s="116"/>
      <c r="GWO50" s="159"/>
      <c r="GWP50" s="159"/>
      <c r="GWQ50" s="159"/>
      <c r="GWR50" s="161"/>
      <c r="GWS50" s="162"/>
      <c r="GWT50" s="114"/>
      <c r="GWU50" s="163"/>
      <c r="GWV50" s="116"/>
      <c r="GWW50" s="159"/>
      <c r="GWX50" s="159"/>
      <c r="GWY50" s="159"/>
      <c r="GWZ50" s="161"/>
      <c r="GXA50" s="162"/>
      <c r="GXB50" s="114"/>
      <c r="GXC50" s="163"/>
      <c r="GXD50" s="116"/>
      <c r="GXE50" s="159"/>
      <c r="GXF50" s="159"/>
      <c r="GXG50" s="159"/>
      <c r="GXH50" s="161"/>
      <c r="GXI50" s="162"/>
      <c r="GXJ50" s="114"/>
      <c r="GXK50" s="163"/>
      <c r="GXL50" s="116"/>
      <c r="GXM50" s="159"/>
      <c r="GXN50" s="159"/>
      <c r="GXO50" s="159"/>
      <c r="GXP50" s="161"/>
      <c r="GXQ50" s="162"/>
      <c r="GXR50" s="114"/>
      <c r="GXS50" s="163"/>
      <c r="GXT50" s="116"/>
      <c r="GXU50" s="159"/>
      <c r="GXV50" s="159"/>
      <c r="GXW50" s="159"/>
      <c r="GXX50" s="161"/>
      <c r="GXY50" s="162"/>
      <c r="GXZ50" s="114"/>
      <c r="GYA50" s="163"/>
      <c r="GYB50" s="116"/>
      <c r="GYC50" s="159"/>
      <c r="GYD50" s="159"/>
      <c r="GYE50" s="159"/>
      <c r="GYF50" s="161"/>
      <c r="GYG50" s="162"/>
      <c r="GYH50" s="114"/>
      <c r="GYI50" s="163"/>
      <c r="GYJ50" s="116"/>
      <c r="GYK50" s="159"/>
      <c r="GYL50" s="159"/>
      <c r="GYM50" s="159"/>
      <c r="GYN50" s="161"/>
      <c r="GYO50" s="162"/>
      <c r="GYP50" s="114"/>
      <c r="GYQ50" s="163"/>
      <c r="GYR50" s="116"/>
      <c r="GYS50" s="159"/>
      <c r="GYT50" s="159"/>
      <c r="GYU50" s="159"/>
      <c r="GYV50" s="161"/>
      <c r="GYW50" s="162"/>
      <c r="GYX50" s="114"/>
      <c r="GYY50" s="163"/>
      <c r="GYZ50" s="116"/>
      <c r="GZA50" s="159"/>
      <c r="GZB50" s="159"/>
      <c r="GZC50" s="159"/>
      <c r="GZD50" s="161"/>
      <c r="GZE50" s="162"/>
      <c r="GZF50" s="114"/>
      <c r="GZG50" s="163"/>
      <c r="GZH50" s="116"/>
      <c r="GZI50" s="159"/>
      <c r="GZJ50" s="159"/>
      <c r="GZK50" s="159"/>
      <c r="GZL50" s="161"/>
      <c r="GZM50" s="162"/>
      <c r="GZN50" s="114"/>
      <c r="GZO50" s="163"/>
      <c r="GZP50" s="116"/>
      <c r="GZQ50" s="159"/>
      <c r="GZR50" s="159"/>
      <c r="GZS50" s="159"/>
      <c r="GZT50" s="161"/>
      <c r="GZU50" s="162"/>
      <c r="GZV50" s="114"/>
      <c r="GZW50" s="163"/>
      <c r="GZX50" s="116"/>
      <c r="GZY50" s="159"/>
      <c r="GZZ50" s="159"/>
      <c r="HAA50" s="159"/>
      <c r="HAB50" s="161"/>
      <c r="HAC50" s="162"/>
      <c r="HAD50" s="114"/>
      <c r="HAE50" s="163"/>
      <c r="HAF50" s="116"/>
      <c r="HAG50" s="159"/>
      <c r="HAH50" s="159"/>
      <c r="HAI50" s="159"/>
      <c r="HAJ50" s="161"/>
      <c r="HAK50" s="162"/>
      <c r="HAL50" s="114"/>
      <c r="HAM50" s="163"/>
      <c r="HAN50" s="116"/>
      <c r="HAO50" s="159"/>
      <c r="HAP50" s="159"/>
      <c r="HAQ50" s="159"/>
      <c r="HAR50" s="161"/>
      <c r="HAS50" s="162"/>
      <c r="HAT50" s="114"/>
      <c r="HAU50" s="163"/>
      <c r="HAV50" s="116"/>
      <c r="HAW50" s="159"/>
      <c r="HAX50" s="159"/>
      <c r="HAY50" s="159"/>
      <c r="HAZ50" s="161"/>
      <c r="HBA50" s="162"/>
      <c r="HBB50" s="114"/>
      <c r="HBC50" s="163"/>
      <c r="HBD50" s="116"/>
      <c r="HBE50" s="159"/>
      <c r="HBF50" s="159"/>
      <c r="HBG50" s="159"/>
      <c r="HBH50" s="161"/>
      <c r="HBI50" s="162"/>
      <c r="HBJ50" s="114"/>
      <c r="HBK50" s="163"/>
      <c r="HBL50" s="116"/>
      <c r="HBM50" s="159"/>
      <c r="HBN50" s="159"/>
      <c r="HBO50" s="159"/>
      <c r="HBP50" s="161"/>
      <c r="HBQ50" s="162"/>
      <c r="HBR50" s="114"/>
      <c r="HBS50" s="163"/>
      <c r="HBT50" s="116"/>
      <c r="HBU50" s="159"/>
      <c r="HBV50" s="159"/>
      <c r="HBW50" s="159"/>
      <c r="HBX50" s="161"/>
      <c r="HBY50" s="162"/>
      <c r="HBZ50" s="114"/>
      <c r="HCA50" s="163"/>
      <c r="HCB50" s="116"/>
      <c r="HCC50" s="159"/>
      <c r="HCD50" s="159"/>
      <c r="HCE50" s="159"/>
      <c r="HCF50" s="161"/>
      <c r="HCG50" s="162"/>
      <c r="HCH50" s="114"/>
      <c r="HCI50" s="163"/>
      <c r="HCJ50" s="116"/>
      <c r="HCK50" s="159"/>
      <c r="HCL50" s="159"/>
      <c r="HCM50" s="159"/>
      <c r="HCN50" s="161"/>
      <c r="HCO50" s="162"/>
      <c r="HCP50" s="114"/>
      <c r="HCQ50" s="163"/>
      <c r="HCR50" s="116"/>
      <c r="HCS50" s="159"/>
      <c r="HCT50" s="159"/>
      <c r="HCU50" s="159"/>
      <c r="HCV50" s="161"/>
      <c r="HCW50" s="162"/>
      <c r="HCX50" s="114"/>
      <c r="HCY50" s="163"/>
      <c r="HCZ50" s="116"/>
      <c r="HDA50" s="159"/>
      <c r="HDB50" s="159"/>
      <c r="HDC50" s="159"/>
      <c r="HDD50" s="161"/>
      <c r="HDE50" s="162"/>
      <c r="HDF50" s="114"/>
      <c r="HDG50" s="163"/>
      <c r="HDH50" s="116"/>
      <c r="HDI50" s="159"/>
      <c r="HDJ50" s="159"/>
      <c r="HDK50" s="159"/>
      <c r="HDL50" s="161"/>
      <c r="HDM50" s="162"/>
      <c r="HDN50" s="114"/>
      <c r="HDO50" s="163"/>
      <c r="HDP50" s="116"/>
      <c r="HDQ50" s="159"/>
      <c r="HDR50" s="159"/>
      <c r="HDS50" s="159"/>
      <c r="HDT50" s="161"/>
      <c r="HDU50" s="162"/>
      <c r="HDV50" s="114"/>
      <c r="HDW50" s="163"/>
      <c r="HDX50" s="116"/>
      <c r="HDY50" s="159"/>
      <c r="HDZ50" s="159"/>
      <c r="HEA50" s="159"/>
      <c r="HEB50" s="161"/>
      <c r="HEC50" s="162"/>
      <c r="HED50" s="114"/>
      <c r="HEE50" s="163"/>
      <c r="HEF50" s="116"/>
      <c r="HEG50" s="159"/>
      <c r="HEH50" s="159"/>
      <c r="HEI50" s="159"/>
      <c r="HEJ50" s="161"/>
      <c r="HEK50" s="162"/>
      <c r="HEL50" s="114"/>
      <c r="HEM50" s="163"/>
      <c r="HEN50" s="116"/>
      <c r="HEO50" s="159"/>
      <c r="HEP50" s="159"/>
      <c r="HEQ50" s="159"/>
      <c r="HER50" s="161"/>
      <c r="HES50" s="162"/>
      <c r="HET50" s="114"/>
      <c r="HEU50" s="163"/>
      <c r="HEV50" s="116"/>
      <c r="HEW50" s="159"/>
      <c r="HEX50" s="159"/>
      <c r="HEY50" s="159"/>
      <c r="HEZ50" s="161"/>
      <c r="HFA50" s="162"/>
      <c r="HFB50" s="114"/>
      <c r="HFC50" s="163"/>
      <c r="HFD50" s="116"/>
      <c r="HFE50" s="159"/>
      <c r="HFF50" s="159"/>
      <c r="HFG50" s="159"/>
      <c r="HFH50" s="161"/>
      <c r="HFI50" s="162"/>
      <c r="HFJ50" s="114"/>
      <c r="HFK50" s="163"/>
      <c r="HFL50" s="116"/>
      <c r="HFM50" s="159"/>
      <c r="HFN50" s="159"/>
      <c r="HFO50" s="159"/>
      <c r="HFP50" s="161"/>
      <c r="HFQ50" s="162"/>
      <c r="HFR50" s="114"/>
      <c r="HFS50" s="163"/>
      <c r="HFT50" s="116"/>
      <c r="HFU50" s="159"/>
      <c r="HFV50" s="159"/>
      <c r="HFW50" s="159"/>
      <c r="HFX50" s="161"/>
      <c r="HFY50" s="162"/>
      <c r="HFZ50" s="114"/>
      <c r="HGA50" s="163"/>
      <c r="HGB50" s="116"/>
      <c r="HGC50" s="159"/>
      <c r="HGD50" s="159"/>
      <c r="HGE50" s="159"/>
      <c r="HGF50" s="161"/>
      <c r="HGG50" s="162"/>
      <c r="HGH50" s="114"/>
      <c r="HGI50" s="163"/>
      <c r="HGJ50" s="116"/>
      <c r="HGK50" s="159"/>
      <c r="HGL50" s="159"/>
      <c r="HGM50" s="159"/>
      <c r="HGN50" s="161"/>
      <c r="HGO50" s="162"/>
      <c r="HGP50" s="114"/>
      <c r="HGQ50" s="163"/>
      <c r="HGR50" s="116"/>
      <c r="HGS50" s="159"/>
      <c r="HGT50" s="159"/>
      <c r="HGU50" s="159"/>
      <c r="HGV50" s="161"/>
      <c r="HGW50" s="162"/>
      <c r="HGX50" s="114"/>
      <c r="HGY50" s="163"/>
      <c r="HGZ50" s="116"/>
      <c r="HHA50" s="159"/>
      <c r="HHB50" s="159"/>
      <c r="HHC50" s="159"/>
      <c r="HHD50" s="161"/>
      <c r="HHE50" s="162"/>
      <c r="HHF50" s="114"/>
      <c r="HHG50" s="163"/>
      <c r="HHH50" s="116"/>
      <c r="HHI50" s="159"/>
      <c r="HHJ50" s="159"/>
      <c r="HHK50" s="159"/>
      <c r="HHL50" s="161"/>
      <c r="HHM50" s="162"/>
      <c r="HHN50" s="114"/>
      <c r="HHO50" s="163"/>
      <c r="HHP50" s="116"/>
      <c r="HHQ50" s="159"/>
      <c r="HHR50" s="159"/>
      <c r="HHS50" s="159"/>
      <c r="HHT50" s="161"/>
      <c r="HHU50" s="162"/>
      <c r="HHV50" s="114"/>
      <c r="HHW50" s="163"/>
      <c r="HHX50" s="116"/>
      <c r="HHY50" s="159"/>
      <c r="HHZ50" s="159"/>
      <c r="HIA50" s="159"/>
      <c r="HIB50" s="161"/>
      <c r="HIC50" s="162"/>
      <c r="HID50" s="114"/>
      <c r="HIE50" s="163"/>
      <c r="HIF50" s="116"/>
      <c r="HIG50" s="159"/>
      <c r="HIH50" s="159"/>
      <c r="HII50" s="159"/>
      <c r="HIJ50" s="161"/>
      <c r="HIK50" s="162"/>
      <c r="HIL50" s="114"/>
      <c r="HIM50" s="163"/>
      <c r="HIN50" s="116"/>
      <c r="HIO50" s="159"/>
      <c r="HIP50" s="159"/>
      <c r="HIQ50" s="159"/>
      <c r="HIR50" s="161"/>
      <c r="HIS50" s="162"/>
      <c r="HIT50" s="114"/>
      <c r="HIU50" s="163"/>
      <c r="HIV50" s="116"/>
      <c r="HIW50" s="159"/>
      <c r="HIX50" s="159"/>
      <c r="HIY50" s="159"/>
      <c r="HIZ50" s="161"/>
      <c r="HJA50" s="162"/>
      <c r="HJB50" s="114"/>
      <c r="HJC50" s="163"/>
      <c r="HJD50" s="116"/>
      <c r="HJE50" s="159"/>
      <c r="HJF50" s="159"/>
      <c r="HJG50" s="159"/>
      <c r="HJH50" s="161"/>
      <c r="HJI50" s="162"/>
      <c r="HJJ50" s="114"/>
      <c r="HJK50" s="163"/>
      <c r="HJL50" s="116"/>
      <c r="HJM50" s="159"/>
      <c r="HJN50" s="159"/>
      <c r="HJO50" s="159"/>
      <c r="HJP50" s="161"/>
      <c r="HJQ50" s="162"/>
      <c r="HJR50" s="114"/>
      <c r="HJS50" s="163"/>
      <c r="HJT50" s="116"/>
      <c r="HJU50" s="159"/>
      <c r="HJV50" s="159"/>
      <c r="HJW50" s="159"/>
      <c r="HJX50" s="161"/>
      <c r="HJY50" s="162"/>
      <c r="HJZ50" s="114"/>
      <c r="HKA50" s="163"/>
      <c r="HKB50" s="116"/>
      <c r="HKC50" s="159"/>
      <c r="HKD50" s="159"/>
      <c r="HKE50" s="159"/>
      <c r="HKF50" s="161"/>
      <c r="HKG50" s="162"/>
      <c r="HKH50" s="114"/>
      <c r="HKI50" s="163"/>
      <c r="HKJ50" s="116"/>
      <c r="HKK50" s="159"/>
      <c r="HKL50" s="159"/>
      <c r="HKM50" s="159"/>
      <c r="HKN50" s="161"/>
      <c r="HKO50" s="162"/>
      <c r="HKP50" s="114"/>
      <c r="HKQ50" s="163"/>
      <c r="HKR50" s="116"/>
      <c r="HKS50" s="159"/>
      <c r="HKT50" s="159"/>
      <c r="HKU50" s="159"/>
      <c r="HKV50" s="161"/>
      <c r="HKW50" s="162"/>
      <c r="HKX50" s="114"/>
      <c r="HKY50" s="163"/>
      <c r="HKZ50" s="116"/>
      <c r="HLA50" s="159"/>
      <c r="HLB50" s="159"/>
      <c r="HLC50" s="159"/>
      <c r="HLD50" s="161"/>
      <c r="HLE50" s="162"/>
      <c r="HLF50" s="114"/>
      <c r="HLG50" s="163"/>
      <c r="HLH50" s="116"/>
      <c r="HLI50" s="159"/>
      <c r="HLJ50" s="159"/>
      <c r="HLK50" s="159"/>
      <c r="HLL50" s="161"/>
      <c r="HLM50" s="162"/>
      <c r="HLN50" s="114"/>
      <c r="HLO50" s="163"/>
      <c r="HLP50" s="116"/>
      <c r="HLQ50" s="159"/>
      <c r="HLR50" s="159"/>
      <c r="HLS50" s="159"/>
      <c r="HLT50" s="161"/>
      <c r="HLU50" s="162"/>
      <c r="HLV50" s="114"/>
      <c r="HLW50" s="163"/>
      <c r="HLX50" s="116"/>
      <c r="HLY50" s="159"/>
      <c r="HLZ50" s="159"/>
      <c r="HMA50" s="159"/>
      <c r="HMB50" s="161"/>
      <c r="HMC50" s="162"/>
      <c r="HMD50" s="114"/>
      <c r="HME50" s="163"/>
      <c r="HMF50" s="116"/>
      <c r="HMG50" s="159"/>
      <c r="HMH50" s="159"/>
      <c r="HMI50" s="159"/>
      <c r="HMJ50" s="161"/>
      <c r="HMK50" s="162"/>
      <c r="HML50" s="114"/>
      <c r="HMM50" s="163"/>
      <c r="HMN50" s="116"/>
      <c r="HMO50" s="159"/>
      <c r="HMP50" s="159"/>
      <c r="HMQ50" s="159"/>
      <c r="HMR50" s="161"/>
      <c r="HMS50" s="162"/>
      <c r="HMT50" s="114"/>
      <c r="HMU50" s="163"/>
      <c r="HMV50" s="116"/>
      <c r="HMW50" s="159"/>
      <c r="HMX50" s="159"/>
      <c r="HMY50" s="159"/>
      <c r="HMZ50" s="161"/>
      <c r="HNA50" s="162"/>
      <c r="HNB50" s="114"/>
      <c r="HNC50" s="163"/>
      <c r="HND50" s="116"/>
      <c r="HNE50" s="159"/>
      <c r="HNF50" s="159"/>
      <c r="HNG50" s="159"/>
      <c r="HNH50" s="161"/>
      <c r="HNI50" s="162"/>
      <c r="HNJ50" s="114"/>
      <c r="HNK50" s="163"/>
      <c r="HNL50" s="116"/>
      <c r="HNM50" s="159"/>
      <c r="HNN50" s="159"/>
      <c r="HNO50" s="159"/>
      <c r="HNP50" s="161"/>
      <c r="HNQ50" s="162"/>
      <c r="HNR50" s="114"/>
      <c r="HNS50" s="163"/>
      <c r="HNT50" s="116"/>
      <c r="HNU50" s="159"/>
      <c r="HNV50" s="159"/>
      <c r="HNW50" s="159"/>
      <c r="HNX50" s="161"/>
      <c r="HNY50" s="162"/>
      <c r="HNZ50" s="114"/>
      <c r="HOA50" s="163"/>
      <c r="HOB50" s="116"/>
      <c r="HOC50" s="159"/>
      <c r="HOD50" s="159"/>
      <c r="HOE50" s="159"/>
      <c r="HOF50" s="161"/>
      <c r="HOG50" s="162"/>
      <c r="HOH50" s="114"/>
      <c r="HOI50" s="163"/>
      <c r="HOJ50" s="116"/>
      <c r="HOK50" s="159"/>
      <c r="HOL50" s="159"/>
      <c r="HOM50" s="159"/>
      <c r="HON50" s="161"/>
      <c r="HOO50" s="162"/>
      <c r="HOP50" s="114"/>
      <c r="HOQ50" s="163"/>
      <c r="HOR50" s="116"/>
      <c r="HOS50" s="159"/>
      <c r="HOT50" s="159"/>
      <c r="HOU50" s="159"/>
      <c r="HOV50" s="161"/>
      <c r="HOW50" s="162"/>
      <c r="HOX50" s="114"/>
      <c r="HOY50" s="163"/>
      <c r="HOZ50" s="116"/>
      <c r="HPA50" s="159"/>
      <c r="HPB50" s="159"/>
      <c r="HPC50" s="159"/>
      <c r="HPD50" s="161"/>
      <c r="HPE50" s="162"/>
      <c r="HPF50" s="114"/>
      <c r="HPG50" s="163"/>
      <c r="HPH50" s="116"/>
      <c r="HPI50" s="159"/>
      <c r="HPJ50" s="159"/>
      <c r="HPK50" s="159"/>
      <c r="HPL50" s="161"/>
      <c r="HPM50" s="162"/>
      <c r="HPN50" s="114"/>
      <c r="HPO50" s="163"/>
      <c r="HPP50" s="116"/>
      <c r="HPQ50" s="159"/>
      <c r="HPR50" s="159"/>
      <c r="HPS50" s="159"/>
      <c r="HPT50" s="161"/>
      <c r="HPU50" s="162"/>
      <c r="HPV50" s="114"/>
      <c r="HPW50" s="163"/>
      <c r="HPX50" s="116"/>
      <c r="HPY50" s="159"/>
      <c r="HPZ50" s="159"/>
      <c r="HQA50" s="159"/>
      <c r="HQB50" s="161"/>
      <c r="HQC50" s="162"/>
      <c r="HQD50" s="114"/>
      <c r="HQE50" s="163"/>
      <c r="HQF50" s="116"/>
      <c r="HQG50" s="159"/>
      <c r="HQH50" s="159"/>
      <c r="HQI50" s="159"/>
      <c r="HQJ50" s="161"/>
      <c r="HQK50" s="162"/>
      <c r="HQL50" s="114"/>
      <c r="HQM50" s="163"/>
      <c r="HQN50" s="116"/>
      <c r="HQO50" s="159"/>
      <c r="HQP50" s="159"/>
      <c r="HQQ50" s="159"/>
      <c r="HQR50" s="161"/>
      <c r="HQS50" s="162"/>
      <c r="HQT50" s="114"/>
      <c r="HQU50" s="163"/>
      <c r="HQV50" s="116"/>
      <c r="HQW50" s="159"/>
      <c r="HQX50" s="159"/>
      <c r="HQY50" s="159"/>
      <c r="HQZ50" s="161"/>
      <c r="HRA50" s="162"/>
      <c r="HRB50" s="114"/>
      <c r="HRC50" s="163"/>
      <c r="HRD50" s="116"/>
      <c r="HRE50" s="159"/>
      <c r="HRF50" s="159"/>
      <c r="HRG50" s="159"/>
      <c r="HRH50" s="161"/>
      <c r="HRI50" s="162"/>
      <c r="HRJ50" s="114"/>
      <c r="HRK50" s="163"/>
      <c r="HRL50" s="116"/>
      <c r="HRM50" s="159"/>
      <c r="HRN50" s="159"/>
      <c r="HRO50" s="159"/>
      <c r="HRP50" s="161"/>
      <c r="HRQ50" s="162"/>
      <c r="HRR50" s="114"/>
      <c r="HRS50" s="163"/>
      <c r="HRT50" s="116"/>
      <c r="HRU50" s="159"/>
      <c r="HRV50" s="159"/>
      <c r="HRW50" s="159"/>
      <c r="HRX50" s="161"/>
      <c r="HRY50" s="162"/>
      <c r="HRZ50" s="114"/>
      <c r="HSA50" s="163"/>
      <c r="HSB50" s="116"/>
      <c r="HSC50" s="159"/>
      <c r="HSD50" s="159"/>
      <c r="HSE50" s="159"/>
      <c r="HSF50" s="161"/>
      <c r="HSG50" s="162"/>
      <c r="HSH50" s="114"/>
      <c r="HSI50" s="163"/>
      <c r="HSJ50" s="116"/>
      <c r="HSK50" s="159"/>
      <c r="HSL50" s="159"/>
      <c r="HSM50" s="159"/>
      <c r="HSN50" s="161"/>
      <c r="HSO50" s="162"/>
      <c r="HSP50" s="114"/>
      <c r="HSQ50" s="163"/>
      <c r="HSR50" s="116"/>
      <c r="HSS50" s="159"/>
      <c r="HST50" s="159"/>
      <c r="HSU50" s="159"/>
      <c r="HSV50" s="161"/>
      <c r="HSW50" s="162"/>
      <c r="HSX50" s="114"/>
      <c r="HSY50" s="163"/>
      <c r="HSZ50" s="116"/>
      <c r="HTA50" s="159"/>
      <c r="HTB50" s="159"/>
      <c r="HTC50" s="159"/>
      <c r="HTD50" s="161"/>
      <c r="HTE50" s="162"/>
      <c r="HTF50" s="114"/>
      <c r="HTG50" s="163"/>
      <c r="HTH50" s="116"/>
      <c r="HTI50" s="159"/>
      <c r="HTJ50" s="159"/>
      <c r="HTK50" s="159"/>
      <c r="HTL50" s="161"/>
      <c r="HTM50" s="162"/>
      <c r="HTN50" s="114"/>
      <c r="HTO50" s="163"/>
      <c r="HTP50" s="116"/>
      <c r="HTQ50" s="159"/>
      <c r="HTR50" s="159"/>
      <c r="HTS50" s="159"/>
      <c r="HTT50" s="161"/>
      <c r="HTU50" s="162"/>
      <c r="HTV50" s="114"/>
      <c r="HTW50" s="163"/>
      <c r="HTX50" s="116"/>
      <c r="HTY50" s="159"/>
      <c r="HTZ50" s="159"/>
      <c r="HUA50" s="159"/>
      <c r="HUB50" s="161"/>
      <c r="HUC50" s="162"/>
      <c r="HUD50" s="114"/>
      <c r="HUE50" s="163"/>
      <c r="HUF50" s="116"/>
      <c r="HUG50" s="159"/>
      <c r="HUH50" s="159"/>
      <c r="HUI50" s="159"/>
      <c r="HUJ50" s="161"/>
      <c r="HUK50" s="162"/>
      <c r="HUL50" s="114"/>
      <c r="HUM50" s="163"/>
      <c r="HUN50" s="116"/>
      <c r="HUO50" s="159"/>
      <c r="HUP50" s="159"/>
      <c r="HUQ50" s="159"/>
      <c r="HUR50" s="161"/>
      <c r="HUS50" s="162"/>
      <c r="HUT50" s="114"/>
      <c r="HUU50" s="163"/>
      <c r="HUV50" s="116"/>
      <c r="HUW50" s="159"/>
      <c r="HUX50" s="159"/>
      <c r="HUY50" s="159"/>
      <c r="HUZ50" s="161"/>
      <c r="HVA50" s="162"/>
      <c r="HVB50" s="114"/>
      <c r="HVC50" s="163"/>
      <c r="HVD50" s="116"/>
      <c r="HVE50" s="159"/>
      <c r="HVF50" s="159"/>
      <c r="HVG50" s="159"/>
      <c r="HVH50" s="161"/>
      <c r="HVI50" s="162"/>
      <c r="HVJ50" s="114"/>
      <c r="HVK50" s="163"/>
      <c r="HVL50" s="116"/>
      <c r="HVM50" s="159"/>
      <c r="HVN50" s="159"/>
      <c r="HVO50" s="159"/>
      <c r="HVP50" s="161"/>
      <c r="HVQ50" s="162"/>
      <c r="HVR50" s="114"/>
      <c r="HVS50" s="163"/>
      <c r="HVT50" s="116"/>
      <c r="HVU50" s="159"/>
      <c r="HVV50" s="159"/>
      <c r="HVW50" s="159"/>
      <c r="HVX50" s="161"/>
      <c r="HVY50" s="162"/>
      <c r="HVZ50" s="114"/>
      <c r="HWA50" s="163"/>
      <c r="HWB50" s="116"/>
      <c r="HWC50" s="159"/>
      <c r="HWD50" s="159"/>
      <c r="HWE50" s="159"/>
      <c r="HWF50" s="161"/>
      <c r="HWG50" s="162"/>
      <c r="HWH50" s="114"/>
      <c r="HWI50" s="163"/>
      <c r="HWJ50" s="116"/>
      <c r="HWK50" s="159"/>
      <c r="HWL50" s="159"/>
      <c r="HWM50" s="159"/>
      <c r="HWN50" s="161"/>
      <c r="HWO50" s="162"/>
      <c r="HWP50" s="114"/>
      <c r="HWQ50" s="163"/>
      <c r="HWR50" s="116"/>
      <c r="HWS50" s="159"/>
      <c r="HWT50" s="159"/>
      <c r="HWU50" s="159"/>
      <c r="HWV50" s="161"/>
      <c r="HWW50" s="162"/>
      <c r="HWX50" s="114"/>
      <c r="HWY50" s="163"/>
      <c r="HWZ50" s="116"/>
      <c r="HXA50" s="159"/>
      <c r="HXB50" s="159"/>
      <c r="HXC50" s="159"/>
      <c r="HXD50" s="161"/>
      <c r="HXE50" s="162"/>
      <c r="HXF50" s="114"/>
      <c r="HXG50" s="163"/>
      <c r="HXH50" s="116"/>
      <c r="HXI50" s="159"/>
      <c r="HXJ50" s="159"/>
      <c r="HXK50" s="159"/>
      <c r="HXL50" s="161"/>
      <c r="HXM50" s="162"/>
      <c r="HXN50" s="114"/>
      <c r="HXO50" s="163"/>
      <c r="HXP50" s="116"/>
      <c r="HXQ50" s="159"/>
      <c r="HXR50" s="159"/>
      <c r="HXS50" s="159"/>
      <c r="HXT50" s="161"/>
      <c r="HXU50" s="162"/>
      <c r="HXV50" s="114"/>
      <c r="HXW50" s="163"/>
      <c r="HXX50" s="116"/>
      <c r="HXY50" s="159"/>
      <c r="HXZ50" s="159"/>
      <c r="HYA50" s="159"/>
      <c r="HYB50" s="161"/>
      <c r="HYC50" s="162"/>
      <c r="HYD50" s="114"/>
      <c r="HYE50" s="163"/>
      <c r="HYF50" s="116"/>
      <c r="HYG50" s="159"/>
      <c r="HYH50" s="159"/>
      <c r="HYI50" s="159"/>
      <c r="HYJ50" s="161"/>
      <c r="HYK50" s="162"/>
      <c r="HYL50" s="114"/>
      <c r="HYM50" s="163"/>
      <c r="HYN50" s="116"/>
      <c r="HYO50" s="159"/>
      <c r="HYP50" s="159"/>
      <c r="HYQ50" s="159"/>
      <c r="HYR50" s="161"/>
      <c r="HYS50" s="162"/>
      <c r="HYT50" s="114"/>
      <c r="HYU50" s="163"/>
      <c r="HYV50" s="116"/>
      <c r="HYW50" s="159"/>
      <c r="HYX50" s="159"/>
      <c r="HYY50" s="159"/>
      <c r="HYZ50" s="161"/>
      <c r="HZA50" s="162"/>
      <c r="HZB50" s="114"/>
      <c r="HZC50" s="163"/>
      <c r="HZD50" s="116"/>
      <c r="HZE50" s="159"/>
      <c r="HZF50" s="159"/>
      <c r="HZG50" s="159"/>
      <c r="HZH50" s="161"/>
      <c r="HZI50" s="162"/>
      <c r="HZJ50" s="114"/>
      <c r="HZK50" s="163"/>
      <c r="HZL50" s="116"/>
      <c r="HZM50" s="159"/>
      <c r="HZN50" s="159"/>
      <c r="HZO50" s="159"/>
      <c r="HZP50" s="161"/>
      <c r="HZQ50" s="162"/>
      <c r="HZR50" s="114"/>
      <c r="HZS50" s="163"/>
      <c r="HZT50" s="116"/>
      <c r="HZU50" s="159"/>
      <c r="HZV50" s="159"/>
      <c r="HZW50" s="159"/>
      <c r="HZX50" s="161"/>
      <c r="HZY50" s="162"/>
      <c r="HZZ50" s="114"/>
      <c r="IAA50" s="163"/>
      <c r="IAB50" s="116"/>
      <c r="IAC50" s="159"/>
      <c r="IAD50" s="159"/>
      <c r="IAE50" s="159"/>
      <c r="IAF50" s="161"/>
      <c r="IAG50" s="162"/>
      <c r="IAH50" s="114"/>
      <c r="IAI50" s="163"/>
      <c r="IAJ50" s="116"/>
      <c r="IAK50" s="159"/>
      <c r="IAL50" s="159"/>
      <c r="IAM50" s="159"/>
      <c r="IAN50" s="161"/>
      <c r="IAO50" s="162"/>
      <c r="IAP50" s="114"/>
      <c r="IAQ50" s="163"/>
      <c r="IAR50" s="116"/>
      <c r="IAS50" s="159"/>
      <c r="IAT50" s="159"/>
      <c r="IAU50" s="159"/>
      <c r="IAV50" s="161"/>
      <c r="IAW50" s="162"/>
      <c r="IAX50" s="114"/>
      <c r="IAY50" s="163"/>
      <c r="IAZ50" s="116"/>
      <c r="IBA50" s="159"/>
      <c r="IBB50" s="159"/>
      <c r="IBC50" s="159"/>
      <c r="IBD50" s="161"/>
      <c r="IBE50" s="162"/>
      <c r="IBF50" s="114"/>
      <c r="IBG50" s="163"/>
      <c r="IBH50" s="116"/>
      <c r="IBI50" s="159"/>
      <c r="IBJ50" s="159"/>
      <c r="IBK50" s="159"/>
      <c r="IBL50" s="161"/>
      <c r="IBM50" s="162"/>
      <c r="IBN50" s="114"/>
      <c r="IBO50" s="163"/>
      <c r="IBP50" s="116"/>
      <c r="IBQ50" s="159"/>
      <c r="IBR50" s="159"/>
      <c r="IBS50" s="159"/>
      <c r="IBT50" s="161"/>
      <c r="IBU50" s="162"/>
      <c r="IBV50" s="114"/>
      <c r="IBW50" s="163"/>
      <c r="IBX50" s="116"/>
      <c r="IBY50" s="159"/>
      <c r="IBZ50" s="159"/>
      <c r="ICA50" s="159"/>
      <c r="ICB50" s="161"/>
      <c r="ICC50" s="162"/>
      <c r="ICD50" s="114"/>
      <c r="ICE50" s="163"/>
      <c r="ICF50" s="116"/>
      <c r="ICG50" s="159"/>
      <c r="ICH50" s="159"/>
      <c r="ICI50" s="159"/>
      <c r="ICJ50" s="161"/>
      <c r="ICK50" s="162"/>
      <c r="ICL50" s="114"/>
      <c r="ICM50" s="163"/>
      <c r="ICN50" s="116"/>
      <c r="ICO50" s="159"/>
      <c r="ICP50" s="159"/>
      <c r="ICQ50" s="159"/>
      <c r="ICR50" s="161"/>
      <c r="ICS50" s="162"/>
      <c r="ICT50" s="114"/>
      <c r="ICU50" s="163"/>
      <c r="ICV50" s="116"/>
      <c r="ICW50" s="159"/>
      <c r="ICX50" s="159"/>
      <c r="ICY50" s="159"/>
      <c r="ICZ50" s="161"/>
      <c r="IDA50" s="162"/>
      <c r="IDB50" s="114"/>
      <c r="IDC50" s="163"/>
      <c r="IDD50" s="116"/>
      <c r="IDE50" s="159"/>
      <c r="IDF50" s="159"/>
      <c r="IDG50" s="159"/>
      <c r="IDH50" s="161"/>
      <c r="IDI50" s="162"/>
      <c r="IDJ50" s="114"/>
      <c r="IDK50" s="163"/>
      <c r="IDL50" s="116"/>
      <c r="IDM50" s="159"/>
      <c r="IDN50" s="159"/>
      <c r="IDO50" s="159"/>
      <c r="IDP50" s="161"/>
      <c r="IDQ50" s="162"/>
      <c r="IDR50" s="114"/>
      <c r="IDS50" s="163"/>
      <c r="IDT50" s="116"/>
      <c r="IDU50" s="159"/>
      <c r="IDV50" s="159"/>
      <c r="IDW50" s="159"/>
      <c r="IDX50" s="161"/>
      <c r="IDY50" s="162"/>
      <c r="IDZ50" s="114"/>
      <c r="IEA50" s="163"/>
      <c r="IEB50" s="116"/>
      <c r="IEC50" s="159"/>
      <c r="IED50" s="159"/>
      <c r="IEE50" s="159"/>
      <c r="IEF50" s="161"/>
      <c r="IEG50" s="162"/>
      <c r="IEH50" s="114"/>
      <c r="IEI50" s="163"/>
      <c r="IEJ50" s="116"/>
      <c r="IEK50" s="159"/>
      <c r="IEL50" s="159"/>
      <c r="IEM50" s="159"/>
      <c r="IEN50" s="161"/>
      <c r="IEO50" s="162"/>
      <c r="IEP50" s="114"/>
      <c r="IEQ50" s="163"/>
      <c r="IER50" s="116"/>
      <c r="IES50" s="159"/>
      <c r="IET50" s="159"/>
      <c r="IEU50" s="159"/>
      <c r="IEV50" s="161"/>
      <c r="IEW50" s="162"/>
      <c r="IEX50" s="114"/>
      <c r="IEY50" s="163"/>
      <c r="IEZ50" s="116"/>
      <c r="IFA50" s="159"/>
      <c r="IFB50" s="159"/>
      <c r="IFC50" s="159"/>
      <c r="IFD50" s="161"/>
      <c r="IFE50" s="162"/>
      <c r="IFF50" s="114"/>
      <c r="IFG50" s="163"/>
      <c r="IFH50" s="116"/>
      <c r="IFI50" s="159"/>
      <c r="IFJ50" s="159"/>
      <c r="IFK50" s="159"/>
      <c r="IFL50" s="161"/>
      <c r="IFM50" s="162"/>
      <c r="IFN50" s="114"/>
      <c r="IFO50" s="163"/>
      <c r="IFP50" s="116"/>
      <c r="IFQ50" s="159"/>
      <c r="IFR50" s="159"/>
      <c r="IFS50" s="159"/>
      <c r="IFT50" s="161"/>
      <c r="IFU50" s="162"/>
      <c r="IFV50" s="114"/>
      <c r="IFW50" s="163"/>
      <c r="IFX50" s="116"/>
      <c r="IFY50" s="159"/>
      <c r="IFZ50" s="159"/>
      <c r="IGA50" s="159"/>
      <c r="IGB50" s="161"/>
      <c r="IGC50" s="162"/>
      <c r="IGD50" s="114"/>
      <c r="IGE50" s="163"/>
      <c r="IGF50" s="116"/>
      <c r="IGG50" s="159"/>
      <c r="IGH50" s="159"/>
      <c r="IGI50" s="159"/>
      <c r="IGJ50" s="161"/>
      <c r="IGK50" s="162"/>
      <c r="IGL50" s="114"/>
      <c r="IGM50" s="163"/>
      <c r="IGN50" s="116"/>
      <c r="IGO50" s="159"/>
      <c r="IGP50" s="159"/>
      <c r="IGQ50" s="159"/>
      <c r="IGR50" s="161"/>
      <c r="IGS50" s="162"/>
      <c r="IGT50" s="114"/>
      <c r="IGU50" s="163"/>
      <c r="IGV50" s="116"/>
      <c r="IGW50" s="159"/>
      <c r="IGX50" s="159"/>
      <c r="IGY50" s="159"/>
      <c r="IGZ50" s="161"/>
      <c r="IHA50" s="162"/>
      <c r="IHB50" s="114"/>
      <c r="IHC50" s="163"/>
      <c r="IHD50" s="116"/>
      <c r="IHE50" s="159"/>
      <c r="IHF50" s="159"/>
      <c r="IHG50" s="159"/>
      <c r="IHH50" s="161"/>
      <c r="IHI50" s="162"/>
      <c r="IHJ50" s="114"/>
      <c r="IHK50" s="163"/>
      <c r="IHL50" s="116"/>
      <c r="IHM50" s="159"/>
      <c r="IHN50" s="159"/>
      <c r="IHO50" s="159"/>
      <c r="IHP50" s="161"/>
      <c r="IHQ50" s="162"/>
      <c r="IHR50" s="114"/>
      <c r="IHS50" s="163"/>
      <c r="IHT50" s="116"/>
      <c r="IHU50" s="159"/>
      <c r="IHV50" s="159"/>
      <c r="IHW50" s="159"/>
      <c r="IHX50" s="161"/>
      <c r="IHY50" s="162"/>
      <c r="IHZ50" s="114"/>
      <c r="IIA50" s="163"/>
      <c r="IIB50" s="116"/>
      <c r="IIC50" s="159"/>
      <c r="IID50" s="159"/>
      <c r="IIE50" s="159"/>
      <c r="IIF50" s="161"/>
      <c r="IIG50" s="162"/>
      <c r="IIH50" s="114"/>
      <c r="III50" s="163"/>
      <c r="IIJ50" s="116"/>
      <c r="IIK50" s="159"/>
      <c r="IIL50" s="159"/>
      <c r="IIM50" s="159"/>
      <c r="IIN50" s="161"/>
      <c r="IIO50" s="162"/>
      <c r="IIP50" s="114"/>
      <c r="IIQ50" s="163"/>
      <c r="IIR50" s="116"/>
      <c r="IIS50" s="159"/>
      <c r="IIT50" s="159"/>
      <c r="IIU50" s="159"/>
      <c r="IIV50" s="161"/>
      <c r="IIW50" s="162"/>
      <c r="IIX50" s="114"/>
      <c r="IIY50" s="163"/>
      <c r="IIZ50" s="116"/>
      <c r="IJA50" s="159"/>
      <c r="IJB50" s="159"/>
      <c r="IJC50" s="159"/>
      <c r="IJD50" s="161"/>
      <c r="IJE50" s="162"/>
      <c r="IJF50" s="114"/>
      <c r="IJG50" s="163"/>
      <c r="IJH50" s="116"/>
      <c r="IJI50" s="159"/>
      <c r="IJJ50" s="159"/>
      <c r="IJK50" s="159"/>
      <c r="IJL50" s="161"/>
      <c r="IJM50" s="162"/>
      <c r="IJN50" s="114"/>
      <c r="IJO50" s="163"/>
      <c r="IJP50" s="116"/>
      <c r="IJQ50" s="159"/>
      <c r="IJR50" s="159"/>
      <c r="IJS50" s="159"/>
      <c r="IJT50" s="161"/>
      <c r="IJU50" s="162"/>
      <c r="IJV50" s="114"/>
      <c r="IJW50" s="163"/>
      <c r="IJX50" s="116"/>
      <c r="IJY50" s="159"/>
      <c r="IJZ50" s="159"/>
      <c r="IKA50" s="159"/>
      <c r="IKB50" s="161"/>
      <c r="IKC50" s="162"/>
      <c r="IKD50" s="114"/>
      <c r="IKE50" s="163"/>
      <c r="IKF50" s="116"/>
      <c r="IKG50" s="159"/>
      <c r="IKH50" s="159"/>
      <c r="IKI50" s="159"/>
      <c r="IKJ50" s="161"/>
      <c r="IKK50" s="162"/>
      <c r="IKL50" s="114"/>
      <c r="IKM50" s="163"/>
      <c r="IKN50" s="116"/>
      <c r="IKO50" s="159"/>
      <c r="IKP50" s="159"/>
      <c r="IKQ50" s="159"/>
      <c r="IKR50" s="161"/>
      <c r="IKS50" s="162"/>
      <c r="IKT50" s="114"/>
      <c r="IKU50" s="163"/>
      <c r="IKV50" s="116"/>
      <c r="IKW50" s="159"/>
      <c r="IKX50" s="159"/>
      <c r="IKY50" s="159"/>
      <c r="IKZ50" s="161"/>
      <c r="ILA50" s="162"/>
      <c r="ILB50" s="114"/>
      <c r="ILC50" s="163"/>
      <c r="ILD50" s="116"/>
      <c r="ILE50" s="159"/>
      <c r="ILF50" s="159"/>
      <c r="ILG50" s="159"/>
      <c r="ILH50" s="161"/>
      <c r="ILI50" s="162"/>
      <c r="ILJ50" s="114"/>
      <c r="ILK50" s="163"/>
      <c r="ILL50" s="116"/>
      <c r="ILM50" s="159"/>
      <c r="ILN50" s="159"/>
      <c r="ILO50" s="159"/>
      <c r="ILP50" s="161"/>
      <c r="ILQ50" s="162"/>
      <c r="ILR50" s="114"/>
      <c r="ILS50" s="163"/>
      <c r="ILT50" s="116"/>
      <c r="ILU50" s="159"/>
      <c r="ILV50" s="159"/>
      <c r="ILW50" s="159"/>
      <c r="ILX50" s="161"/>
      <c r="ILY50" s="162"/>
      <c r="ILZ50" s="114"/>
      <c r="IMA50" s="163"/>
      <c r="IMB50" s="116"/>
      <c r="IMC50" s="159"/>
      <c r="IMD50" s="159"/>
      <c r="IME50" s="159"/>
      <c r="IMF50" s="161"/>
      <c r="IMG50" s="162"/>
      <c r="IMH50" s="114"/>
      <c r="IMI50" s="163"/>
      <c r="IMJ50" s="116"/>
      <c r="IMK50" s="159"/>
      <c r="IML50" s="159"/>
      <c r="IMM50" s="159"/>
      <c r="IMN50" s="161"/>
      <c r="IMO50" s="162"/>
      <c r="IMP50" s="114"/>
      <c r="IMQ50" s="163"/>
      <c r="IMR50" s="116"/>
      <c r="IMS50" s="159"/>
      <c r="IMT50" s="159"/>
      <c r="IMU50" s="159"/>
      <c r="IMV50" s="161"/>
      <c r="IMW50" s="162"/>
      <c r="IMX50" s="114"/>
      <c r="IMY50" s="163"/>
      <c r="IMZ50" s="116"/>
      <c r="INA50" s="159"/>
      <c r="INB50" s="159"/>
      <c r="INC50" s="159"/>
      <c r="IND50" s="161"/>
      <c r="INE50" s="162"/>
      <c r="INF50" s="114"/>
      <c r="ING50" s="163"/>
      <c r="INH50" s="116"/>
      <c r="INI50" s="159"/>
      <c r="INJ50" s="159"/>
      <c r="INK50" s="159"/>
      <c r="INL50" s="161"/>
      <c r="INM50" s="162"/>
      <c r="INN50" s="114"/>
      <c r="INO50" s="163"/>
      <c r="INP50" s="116"/>
      <c r="INQ50" s="159"/>
      <c r="INR50" s="159"/>
      <c r="INS50" s="159"/>
      <c r="INT50" s="161"/>
      <c r="INU50" s="162"/>
      <c r="INV50" s="114"/>
      <c r="INW50" s="163"/>
      <c r="INX50" s="116"/>
      <c r="INY50" s="159"/>
      <c r="INZ50" s="159"/>
      <c r="IOA50" s="159"/>
      <c r="IOB50" s="161"/>
      <c r="IOC50" s="162"/>
      <c r="IOD50" s="114"/>
      <c r="IOE50" s="163"/>
      <c r="IOF50" s="116"/>
      <c r="IOG50" s="159"/>
      <c r="IOH50" s="159"/>
      <c r="IOI50" s="159"/>
      <c r="IOJ50" s="161"/>
      <c r="IOK50" s="162"/>
      <c r="IOL50" s="114"/>
      <c r="IOM50" s="163"/>
      <c r="ION50" s="116"/>
      <c r="IOO50" s="159"/>
      <c r="IOP50" s="159"/>
      <c r="IOQ50" s="159"/>
      <c r="IOR50" s="161"/>
      <c r="IOS50" s="162"/>
      <c r="IOT50" s="114"/>
      <c r="IOU50" s="163"/>
      <c r="IOV50" s="116"/>
      <c r="IOW50" s="159"/>
      <c r="IOX50" s="159"/>
      <c r="IOY50" s="159"/>
      <c r="IOZ50" s="161"/>
      <c r="IPA50" s="162"/>
      <c r="IPB50" s="114"/>
      <c r="IPC50" s="163"/>
      <c r="IPD50" s="116"/>
      <c r="IPE50" s="159"/>
      <c r="IPF50" s="159"/>
      <c r="IPG50" s="159"/>
      <c r="IPH50" s="161"/>
      <c r="IPI50" s="162"/>
      <c r="IPJ50" s="114"/>
      <c r="IPK50" s="163"/>
      <c r="IPL50" s="116"/>
      <c r="IPM50" s="159"/>
      <c r="IPN50" s="159"/>
      <c r="IPO50" s="159"/>
      <c r="IPP50" s="161"/>
      <c r="IPQ50" s="162"/>
      <c r="IPR50" s="114"/>
      <c r="IPS50" s="163"/>
      <c r="IPT50" s="116"/>
      <c r="IPU50" s="159"/>
      <c r="IPV50" s="159"/>
      <c r="IPW50" s="159"/>
      <c r="IPX50" s="161"/>
      <c r="IPY50" s="162"/>
      <c r="IPZ50" s="114"/>
      <c r="IQA50" s="163"/>
      <c r="IQB50" s="116"/>
      <c r="IQC50" s="159"/>
      <c r="IQD50" s="159"/>
      <c r="IQE50" s="159"/>
      <c r="IQF50" s="161"/>
      <c r="IQG50" s="162"/>
      <c r="IQH50" s="114"/>
      <c r="IQI50" s="163"/>
      <c r="IQJ50" s="116"/>
      <c r="IQK50" s="159"/>
      <c r="IQL50" s="159"/>
      <c r="IQM50" s="159"/>
      <c r="IQN50" s="161"/>
      <c r="IQO50" s="162"/>
      <c r="IQP50" s="114"/>
      <c r="IQQ50" s="163"/>
      <c r="IQR50" s="116"/>
      <c r="IQS50" s="159"/>
      <c r="IQT50" s="159"/>
      <c r="IQU50" s="159"/>
      <c r="IQV50" s="161"/>
      <c r="IQW50" s="162"/>
      <c r="IQX50" s="114"/>
      <c r="IQY50" s="163"/>
      <c r="IQZ50" s="116"/>
      <c r="IRA50" s="159"/>
      <c r="IRB50" s="159"/>
      <c r="IRC50" s="159"/>
      <c r="IRD50" s="161"/>
      <c r="IRE50" s="162"/>
      <c r="IRF50" s="114"/>
      <c r="IRG50" s="163"/>
      <c r="IRH50" s="116"/>
      <c r="IRI50" s="159"/>
      <c r="IRJ50" s="159"/>
      <c r="IRK50" s="159"/>
      <c r="IRL50" s="161"/>
      <c r="IRM50" s="162"/>
      <c r="IRN50" s="114"/>
      <c r="IRO50" s="163"/>
      <c r="IRP50" s="116"/>
      <c r="IRQ50" s="159"/>
      <c r="IRR50" s="159"/>
      <c r="IRS50" s="159"/>
      <c r="IRT50" s="161"/>
      <c r="IRU50" s="162"/>
      <c r="IRV50" s="114"/>
      <c r="IRW50" s="163"/>
      <c r="IRX50" s="116"/>
      <c r="IRY50" s="159"/>
      <c r="IRZ50" s="159"/>
      <c r="ISA50" s="159"/>
      <c r="ISB50" s="161"/>
      <c r="ISC50" s="162"/>
      <c r="ISD50" s="114"/>
      <c r="ISE50" s="163"/>
      <c r="ISF50" s="116"/>
      <c r="ISG50" s="159"/>
      <c r="ISH50" s="159"/>
      <c r="ISI50" s="159"/>
      <c r="ISJ50" s="161"/>
      <c r="ISK50" s="162"/>
      <c r="ISL50" s="114"/>
      <c r="ISM50" s="163"/>
      <c r="ISN50" s="116"/>
      <c r="ISO50" s="159"/>
      <c r="ISP50" s="159"/>
      <c r="ISQ50" s="159"/>
      <c r="ISR50" s="161"/>
      <c r="ISS50" s="162"/>
      <c r="IST50" s="114"/>
      <c r="ISU50" s="163"/>
      <c r="ISV50" s="116"/>
      <c r="ISW50" s="159"/>
      <c r="ISX50" s="159"/>
      <c r="ISY50" s="159"/>
      <c r="ISZ50" s="161"/>
      <c r="ITA50" s="162"/>
      <c r="ITB50" s="114"/>
      <c r="ITC50" s="163"/>
      <c r="ITD50" s="116"/>
      <c r="ITE50" s="159"/>
      <c r="ITF50" s="159"/>
      <c r="ITG50" s="159"/>
      <c r="ITH50" s="161"/>
      <c r="ITI50" s="162"/>
      <c r="ITJ50" s="114"/>
      <c r="ITK50" s="163"/>
      <c r="ITL50" s="116"/>
      <c r="ITM50" s="159"/>
      <c r="ITN50" s="159"/>
      <c r="ITO50" s="159"/>
      <c r="ITP50" s="161"/>
      <c r="ITQ50" s="162"/>
      <c r="ITR50" s="114"/>
      <c r="ITS50" s="163"/>
      <c r="ITT50" s="116"/>
      <c r="ITU50" s="159"/>
      <c r="ITV50" s="159"/>
      <c r="ITW50" s="159"/>
      <c r="ITX50" s="161"/>
      <c r="ITY50" s="162"/>
      <c r="ITZ50" s="114"/>
      <c r="IUA50" s="163"/>
      <c r="IUB50" s="116"/>
      <c r="IUC50" s="159"/>
      <c r="IUD50" s="159"/>
      <c r="IUE50" s="159"/>
      <c r="IUF50" s="161"/>
      <c r="IUG50" s="162"/>
      <c r="IUH50" s="114"/>
      <c r="IUI50" s="163"/>
      <c r="IUJ50" s="116"/>
      <c r="IUK50" s="159"/>
      <c r="IUL50" s="159"/>
      <c r="IUM50" s="159"/>
      <c r="IUN50" s="161"/>
      <c r="IUO50" s="162"/>
      <c r="IUP50" s="114"/>
      <c r="IUQ50" s="163"/>
      <c r="IUR50" s="116"/>
      <c r="IUS50" s="159"/>
      <c r="IUT50" s="159"/>
      <c r="IUU50" s="159"/>
      <c r="IUV50" s="161"/>
      <c r="IUW50" s="162"/>
      <c r="IUX50" s="114"/>
      <c r="IUY50" s="163"/>
      <c r="IUZ50" s="116"/>
      <c r="IVA50" s="159"/>
      <c r="IVB50" s="159"/>
      <c r="IVC50" s="159"/>
      <c r="IVD50" s="161"/>
      <c r="IVE50" s="162"/>
      <c r="IVF50" s="114"/>
      <c r="IVG50" s="163"/>
      <c r="IVH50" s="116"/>
      <c r="IVI50" s="159"/>
      <c r="IVJ50" s="159"/>
      <c r="IVK50" s="159"/>
      <c r="IVL50" s="161"/>
      <c r="IVM50" s="162"/>
      <c r="IVN50" s="114"/>
      <c r="IVO50" s="163"/>
      <c r="IVP50" s="116"/>
      <c r="IVQ50" s="159"/>
      <c r="IVR50" s="159"/>
      <c r="IVS50" s="159"/>
      <c r="IVT50" s="161"/>
      <c r="IVU50" s="162"/>
      <c r="IVV50" s="114"/>
      <c r="IVW50" s="163"/>
      <c r="IVX50" s="116"/>
      <c r="IVY50" s="159"/>
      <c r="IVZ50" s="159"/>
      <c r="IWA50" s="159"/>
      <c r="IWB50" s="161"/>
      <c r="IWC50" s="162"/>
      <c r="IWD50" s="114"/>
      <c r="IWE50" s="163"/>
      <c r="IWF50" s="116"/>
      <c r="IWG50" s="159"/>
      <c r="IWH50" s="159"/>
      <c r="IWI50" s="159"/>
      <c r="IWJ50" s="161"/>
      <c r="IWK50" s="162"/>
      <c r="IWL50" s="114"/>
      <c r="IWM50" s="163"/>
      <c r="IWN50" s="116"/>
      <c r="IWO50" s="159"/>
      <c r="IWP50" s="159"/>
      <c r="IWQ50" s="159"/>
      <c r="IWR50" s="161"/>
      <c r="IWS50" s="162"/>
      <c r="IWT50" s="114"/>
      <c r="IWU50" s="163"/>
      <c r="IWV50" s="116"/>
      <c r="IWW50" s="159"/>
      <c r="IWX50" s="159"/>
      <c r="IWY50" s="159"/>
      <c r="IWZ50" s="161"/>
      <c r="IXA50" s="162"/>
      <c r="IXB50" s="114"/>
      <c r="IXC50" s="163"/>
      <c r="IXD50" s="116"/>
      <c r="IXE50" s="159"/>
      <c r="IXF50" s="159"/>
      <c r="IXG50" s="159"/>
      <c r="IXH50" s="161"/>
      <c r="IXI50" s="162"/>
      <c r="IXJ50" s="114"/>
      <c r="IXK50" s="163"/>
      <c r="IXL50" s="116"/>
      <c r="IXM50" s="159"/>
      <c r="IXN50" s="159"/>
      <c r="IXO50" s="159"/>
      <c r="IXP50" s="161"/>
      <c r="IXQ50" s="162"/>
      <c r="IXR50" s="114"/>
      <c r="IXS50" s="163"/>
      <c r="IXT50" s="116"/>
      <c r="IXU50" s="159"/>
      <c r="IXV50" s="159"/>
      <c r="IXW50" s="159"/>
      <c r="IXX50" s="161"/>
      <c r="IXY50" s="162"/>
      <c r="IXZ50" s="114"/>
      <c r="IYA50" s="163"/>
      <c r="IYB50" s="116"/>
      <c r="IYC50" s="159"/>
      <c r="IYD50" s="159"/>
      <c r="IYE50" s="159"/>
      <c r="IYF50" s="161"/>
      <c r="IYG50" s="162"/>
      <c r="IYH50" s="114"/>
      <c r="IYI50" s="163"/>
      <c r="IYJ50" s="116"/>
      <c r="IYK50" s="159"/>
      <c r="IYL50" s="159"/>
      <c r="IYM50" s="159"/>
      <c r="IYN50" s="161"/>
      <c r="IYO50" s="162"/>
      <c r="IYP50" s="114"/>
      <c r="IYQ50" s="163"/>
      <c r="IYR50" s="116"/>
      <c r="IYS50" s="159"/>
      <c r="IYT50" s="159"/>
      <c r="IYU50" s="159"/>
      <c r="IYV50" s="161"/>
      <c r="IYW50" s="162"/>
      <c r="IYX50" s="114"/>
      <c r="IYY50" s="163"/>
      <c r="IYZ50" s="116"/>
      <c r="IZA50" s="159"/>
      <c r="IZB50" s="159"/>
      <c r="IZC50" s="159"/>
      <c r="IZD50" s="161"/>
      <c r="IZE50" s="162"/>
      <c r="IZF50" s="114"/>
      <c r="IZG50" s="163"/>
      <c r="IZH50" s="116"/>
      <c r="IZI50" s="159"/>
      <c r="IZJ50" s="159"/>
      <c r="IZK50" s="159"/>
      <c r="IZL50" s="161"/>
      <c r="IZM50" s="162"/>
      <c r="IZN50" s="114"/>
      <c r="IZO50" s="163"/>
      <c r="IZP50" s="116"/>
      <c r="IZQ50" s="159"/>
      <c r="IZR50" s="159"/>
      <c r="IZS50" s="159"/>
      <c r="IZT50" s="161"/>
      <c r="IZU50" s="162"/>
      <c r="IZV50" s="114"/>
      <c r="IZW50" s="163"/>
      <c r="IZX50" s="116"/>
      <c r="IZY50" s="159"/>
      <c r="IZZ50" s="159"/>
      <c r="JAA50" s="159"/>
      <c r="JAB50" s="161"/>
      <c r="JAC50" s="162"/>
      <c r="JAD50" s="114"/>
      <c r="JAE50" s="163"/>
      <c r="JAF50" s="116"/>
      <c r="JAG50" s="159"/>
      <c r="JAH50" s="159"/>
      <c r="JAI50" s="159"/>
      <c r="JAJ50" s="161"/>
      <c r="JAK50" s="162"/>
      <c r="JAL50" s="114"/>
      <c r="JAM50" s="163"/>
      <c r="JAN50" s="116"/>
      <c r="JAO50" s="159"/>
      <c r="JAP50" s="159"/>
      <c r="JAQ50" s="159"/>
      <c r="JAR50" s="161"/>
      <c r="JAS50" s="162"/>
      <c r="JAT50" s="114"/>
      <c r="JAU50" s="163"/>
      <c r="JAV50" s="116"/>
      <c r="JAW50" s="159"/>
      <c r="JAX50" s="159"/>
      <c r="JAY50" s="159"/>
      <c r="JAZ50" s="161"/>
      <c r="JBA50" s="162"/>
      <c r="JBB50" s="114"/>
      <c r="JBC50" s="163"/>
      <c r="JBD50" s="116"/>
      <c r="JBE50" s="159"/>
      <c r="JBF50" s="159"/>
      <c r="JBG50" s="159"/>
      <c r="JBH50" s="161"/>
      <c r="JBI50" s="162"/>
      <c r="JBJ50" s="114"/>
      <c r="JBK50" s="163"/>
      <c r="JBL50" s="116"/>
      <c r="JBM50" s="159"/>
      <c r="JBN50" s="159"/>
      <c r="JBO50" s="159"/>
      <c r="JBP50" s="161"/>
      <c r="JBQ50" s="162"/>
      <c r="JBR50" s="114"/>
      <c r="JBS50" s="163"/>
      <c r="JBT50" s="116"/>
      <c r="JBU50" s="159"/>
      <c r="JBV50" s="159"/>
      <c r="JBW50" s="159"/>
      <c r="JBX50" s="161"/>
      <c r="JBY50" s="162"/>
      <c r="JBZ50" s="114"/>
      <c r="JCA50" s="163"/>
      <c r="JCB50" s="116"/>
      <c r="JCC50" s="159"/>
      <c r="JCD50" s="159"/>
      <c r="JCE50" s="159"/>
      <c r="JCF50" s="161"/>
      <c r="JCG50" s="162"/>
      <c r="JCH50" s="114"/>
      <c r="JCI50" s="163"/>
      <c r="JCJ50" s="116"/>
      <c r="JCK50" s="159"/>
      <c r="JCL50" s="159"/>
      <c r="JCM50" s="159"/>
      <c r="JCN50" s="161"/>
      <c r="JCO50" s="162"/>
      <c r="JCP50" s="114"/>
      <c r="JCQ50" s="163"/>
      <c r="JCR50" s="116"/>
      <c r="JCS50" s="159"/>
      <c r="JCT50" s="159"/>
      <c r="JCU50" s="159"/>
      <c r="JCV50" s="161"/>
      <c r="JCW50" s="162"/>
      <c r="JCX50" s="114"/>
      <c r="JCY50" s="163"/>
      <c r="JCZ50" s="116"/>
      <c r="JDA50" s="159"/>
      <c r="JDB50" s="159"/>
      <c r="JDC50" s="159"/>
      <c r="JDD50" s="161"/>
      <c r="JDE50" s="162"/>
      <c r="JDF50" s="114"/>
      <c r="JDG50" s="163"/>
      <c r="JDH50" s="116"/>
      <c r="JDI50" s="159"/>
      <c r="JDJ50" s="159"/>
      <c r="JDK50" s="159"/>
      <c r="JDL50" s="161"/>
      <c r="JDM50" s="162"/>
      <c r="JDN50" s="114"/>
      <c r="JDO50" s="163"/>
      <c r="JDP50" s="116"/>
      <c r="JDQ50" s="159"/>
      <c r="JDR50" s="159"/>
      <c r="JDS50" s="159"/>
      <c r="JDT50" s="161"/>
      <c r="JDU50" s="162"/>
      <c r="JDV50" s="114"/>
      <c r="JDW50" s="163"/>
      <c r="JDX50" s="116"/>
      <c r="JDY50" s="159"/>
      <c r="JDZ50" s="159"/>
      <c r="JEA50" s="159"/>
      <c r="JEB50" s="161"/>
      <c r="JEC50" s="162"/>
      <c r="JED50" s="114"/>
      <c r="JEE50" s="163"/>
      <c r="JEF50" s="116"/>
      <c r="JEG50" s="159"/>
      <c r="JEH50" s="159"/>
      <c r="JEI50" s="159"/>
      <c r="JEJ50" s="161"/>
      <c r="JEK50" s="162"/>
      <c r="JEL50" s="114"/>
      <c r="JEM50" s="163"/>
      <c r="JEN50" s="116"/>
      <c r="JEO50" s="159"/>
      <c r="JEP50" s="159"/>
      <c r="JEQ50" s="159"/>
      <c r="JER50" s="161"/>
      <c r="JES50" s="162"/>
      <c r="JET50" s="114"/>
      <c r="JEU50" s="163"/>
      <c r="JEV50" s="116"/>
      <c r="JEW50" s="159"/>
      <c r="JEX50" s="159"/>
      <c r="JEY50" s="159"/>
      <c r="JEZ50" s="161"/>
      <c r="JFA50" s="162"/>
      <c r="JFB50" s="114"/>
      <c r="JFC50" s="163"/>
      <c r="JFD50" s="116"/>
      <c r="JFE50" s="159"/>
      <c r="JFF50" s="159"/>
      <c r="JFG50" s="159"/>
      <c r="JFH50" s="161"/>
      <c r="JFI50" s="162"/>
      <c r="JFJ50" s="114"/>
      <c r="JFK50" s="163"/>
      <c r="JFL50" s="116"/>
      <c r="JFM50" s="159"/>
      <c r="JFN50" s="159"/>
      <c r="JFO50" s="159"/>
      <c r="JFP50" s="161"/>
      <c r="JFQ50" s="162"/>
      <c r="JFR50" s="114"/>
      <c r="JFS50" s="163"/>
      <c r="JFT50" s="116"/>
      <c r="JFU50" s="159"/>
      <c r="JFV50" s="159"/>
      <c r="JFW50" s="159"/>
      <c r="JFX50" s="161"/>
      <c r="JFY50" s="162"/>
      <c r="JFZ50" s="114"/>
      <c r="JGA50" s="163"/>
      <c r="JGB50" s="116"/>
      <c r="JGC50" s="159"/>
      <c r="JGD50" s="159"/>
      <c r="JGE50" s="159"/>
      <c r="JGF50" s="161"/>
      <c r="JGG50" s="162"/>
      <c r="JGH50" s="114"/>
      <c r="JGI50" s="163"/>
      <c r="JGJ50" s="116"/>
      <c r="JGK50" s="159"/>
      <c r="JGL50" s="159"/>
      <c r="JGM50" s="159"/>
      <c r="JGN50" s="161"/>
      <c r="JGO50" s="162"/>
      <c r="JGP50" s="114"/>
      <c r="JGQ50" s="163"/>
      <c r="JGR50" s="116"/>
      <c r="JGS50" s="159"/>
      <c r="JGT50" s="159"/>
      <c r="JGU50" s="159"/>
      <c r="JGV50" s="161"/>
      <c r="JGW50" s="162"/>
      <c r="JGX50" s="114"/>
      <c r="JGY50" s="163"/>
      <c r="JGZ50" s="116"/>
      <c r="JHA50" s="159"/>
      <c r="JHB50" s="159"/>
      <c r="JHC50" s="159"/>
      <c r="JHD50" s="161"/>
      <c r="JHE50" s="162"/>
      <c r="JHF50" s="114"/>
      <c r="JHG50" s="163"/>
      <c r="JHH50" s="116"/>
      <c r="JHI50" s="159"/>
      <c r="JHJ50" s="159"/>
      <c r="JHK50" s="159"/>
      <c r="JHL50" s="161"/>
      <c r="JHM50" s="162"/>
      <c r="JHN50" s="114"/>
      <c r="JHO50" s="163"/>
      <c r="JHP50" s="116"/>
      <c r="JHQ50" s="159"/>
      <c r="JHR50" s="159"/>
      <c r="JHS50" s="159"/>
      <c r="JHT50" s="161"/>
      <c r="JHU50" s="162"/>
      <c r="JHV50" s="114"/>
      <c r="JHW50" s="163"/>
      <c r="JHX50" s="116"/>
      <c r="JHY50" s="159"/>
      <c r="JHZ50" s="159"/>
      <c r="JIA50" s="159"/>
      <c r="JIB50" s="161"/>
      <c r="JIC50" s="162"/>
      <c r="JID50" s="114"/>
      <c r="JIE50" s="163"/>
      <c r="JIF50" s="116"/>
      <c r="JIG50" s="159"/>
      <c r="JIH50" s="159"/>
      <c r="JII50" s="159"/>
      <c r="JIJ50" s="161"/>
      <c r="JIK50" s="162"/>
      <c r="JIL50" s="114"/>
      <c r="JIM50" s="163"/>
      <c r="JIN50" s="116"/>
      <c r="JIO50" s="159"/>
      <c r="JIP50" s="159"/>
      <c r="JIQ50" s="159"/>
      <c r="JIR50" s="161"/>
      <c r="JIS50" s="162"/>
      <c r="JIT50" s="114"/>
      <c r="JIU50" s="163"/>
      <c r="JIV50" s="116"/>
      <c r="JIW50" s="159"/>
      <c r="JIX50" s="159"/>
      <c r="JIY50" s="159"/>
      <c r="JIZ50" s="161"/>
      <c r="JJA50" s="162"/>
      <c r="JJB50" s="114"/>
      <c r="JJC50" s="163"/>
      <c r="JJD50" s="116"/>
      <c r="JJE50" s="159"/>
      <c r="JJF50" s="159"/>
      <c r="JJG50" s="159"/>
      <c r="JJH50" s="161"/>
      <c r="JJI50" s="162"/>
      <c r="JJJ50" s="114"/>
      <c r="JJK50" s="163"/>
      <c r="JJL50" s="116"/>
      <c r="JJM50" s="159"/>
      <c r="JJN50" s="159"/>
      <c r="JJO50" s="159"/>
      <c r="JJP50" s="161"/>
      <c r="JJQ50" s="162"/>
      <c r="JJR50" s="114"/>
      <c r="JJS50" s="163"/>
      <c r="JJT50" s="116"/>
      <c r="JJU50" s="159"/>
      <c r="JJV50" s="159"/>
      <c r="JJW50" s="159"/>
      <c r="JJX50" s="161"/>
      <c r="JJY50" s="162"/>
      <c r="JJZ50" s="114"/>
      <c r="JKA50" s="163"/>
      <c r="JKB50" s="116"/>
      <c r="JKC50" s="159"/>
      <c r="JKD50" s="159"/>
      <c r="JKE50" s="159"/>
      <c r="JKF50" s="161"/>
      <c r="JKG50" s="162"/>
      <c r="JKH50" s="114"/>
      <c r="JKI50" s="163"/>
      <c r="JKJ50" s="116"/>
      <c r="JKK50" s="159"/>
      <c r="JKL50" s="159"/>
      <c r="JKM50" s="159"/>
      <c r="JKN50" s="161"/>
      <c r="JKO50" s="162"/>
      <c r="JKP50" s="114"/>
      <c r="JKQ50" s="163"/>
      <c r="JKR50" s="116"/>
      <c r="JKS50" s="159"/>
      <c r="JKT50" s="159"/>
      <c r="JKU50" s="159"/>
      <c r="JKV50" s="161"/>
      <c r="JKW50" s="162"/>
      <c r="JKX50" s="114"/>
      <c r="JKY50" s="163"/>
      <c r="JKZ50" s="116"/>
      <c r="JLA50" s="159"/>
      <c r="JLB50" s="159"/>
      <c r="JLC50" s="159"/>
      <c r="JLD50" s="161"/>
      <c r="JLE50" s="162"/>
      <c r="JLF50" s="114"/>
      <c r="JLG50" s="163"/>
      <c r="JLH50" s="116"/>
      <c r="JLI50" s="159"/>
      <c r="JLJ50" s="159"/>
      <c r="JLK50" s="159"/>
      <c r="JLL50" s="161"/>
      <c r="JLM50" s="162"/>
      <c r="JLN50" s="114"/>
      <c r="JLO50" s="163"/>
      <c r="JLP50" s="116"/>
      <c r="JLQ50" s="159"/>
      <c r="JLR50" s="159"/>
      <c r="JLS50" s="159"/>
      <c r="JLT50" s="161"/>
      <c r="JLU50" s="162"/>
      <c r="JLV50" s="114"/>
      <c r="JLW50" s="163"/>
      <c r="JLX50" s="116"/>
      <c r="JLY50" s="159"/>
      <c r="JLZ50" s="159"/>
      <c r="JMA50" s="159"/>
      <c r="JMB50" s="161"/>
      <c r="JMC50" s="162"/>
      <c r="JMD50" s="114"/>
      <c r="JME50" s="163"/>
      <c r="JMF50" s="116"/>
      <c r="JMG50" s="159"/>
      <c r="JMH50" s="159"/>
      <c r="JMI50" s="159"/>
      <c r="JMJ50" s="161"/>
      <c r="JMK50" s="162"/>
      <c r="JML50" s="114"/>
      <c r="JMM50" s="163"/>
      <c r="JMN50" s="116"/>
      <c r="JMO50" s="159"/>
      <c r="JMP50" s="159"/>
      <c r="JMQ50" s="159"/>
      <c r="JMR50" s="161"/>
      <c r="JMS50" s="162"/>
      <c r="JMT50" s="114"/>
      <c r="JMU50" s="163"/>
      <c r="JMV50" s="116"/>
      <c r="JMW50" s="159"/>
      <c r="JMX50" s="159"/>
      <c r="JMY50" s="159"/>
      <c r="JMZ50" s="161"/>
      <c r="JNA50" s="162"/>
      <c r="JNB50" s="114"/>
      <c r="JNC50" s="163"/>
      <c r="JND50" s="116"/>
      <c r="JNE50" s="159"/>
      <c r="JNF50" s="159"/>
      <c r="JNG50" s="159"/>
      <c r="JNH50" s="161"/>
      <c r="JNI50" s="162"/>
      <c r="JNJ50" s="114"/>
      <c r="JNK50" s="163"/>
      <c r="JNL50" s="116"/>
      <c r="JNM50" s="159"/>
      <c r="JNN50" s="159"/>
      <c r="JNO50" s="159"/>
      <c r="JNP50" s="161"/>
      <c r="JNQ50" s="162"/>
      <c r="JNR50" s="114"/>
      <c r="JNS50" s="163"/>
      <c r="JNT50" s="116"/>
      <c r="JNU50" s="159"/>
      <c r="JNV50" s="159"/>
      <c r="JNW50" s="159"/>
      <c r="JNX50" s="161"/>
      <c r="JNY50" s="162"/>
      <c r="JNZ50" s="114"/>
      <c r="JOA50" s="163"/>
      <c r="JOB50" s="116"/>
      <c r="JOC50" s="159"/>
      <c r="JOD50" s="159"/>
      <c r="JOE50" s="159"/>
      <c r="JOF50" s="161"/>
      <c r="JOG50" s="162"/>
      <c r="JOH50" s="114"/>
      <c r="JOI50" s="163"/>
      <c r="JOJ50" s="116"/>
      <c r="JOK50" s="159"/>
      <c r="JOL50" s="159"/>
      <c r="JOM50" s="159"/>
      <c r="JON50" s="161"/>
      <c r="JOO50" s="162"/>
      <c r="JOP50" s="114"/>
      <c r="JOQ50" s="163"/>
      <c r="JOR50" s="116"/>
      <c r="JOS50" s="159"/>
      <c r="JOT50" s="159"/>
      <c r="JOU50" s="159"/>
      <c r="JOV50" s="161"/>
      <c r="JOW50" s="162"/>
      <c r="JOX50" s="114"/>
      <c r="JOY50" s="163"/>
      <c r="JOZ50" s="116"/>
      <c r="JPA50" s="159"/>
      <c r="JPB50" s="159"/>
      <c r="JPC50" s="159"/>
      <c r="JPD50" s="161"/>
      <c r="JPE50" s="162"/>
      <c r="JPF50" s="114"/>
      <c r="JPG50" s="163"/>
      <c r="JPH50" s="116"/>
      <c r="JPI50" s="159"/>
      <c r="JPJ50" s="159"/>
      <c r="JPK50" s="159"/>
      <c r="JPL50" s="161"/>
      <c r="JPM50" s="162"/>
      <c r="JPN50" s="114"/>
      <c r="JPO50" s="163"/>
      <c r="JPP50" s="116"/>
      <c r="JPQ50" s="159"/>
      <c r="JPR50" s="159"/>
      <c r="JPS50" s="159"/>
      <c r="JPT50" s="161"/>
      <c r="JPU50" s="162"/>
      <c r="JPV50" s="114"/>
      <c r="JPW50" s="163"/>
      <c r="JPX50" s="116"/>
      <c r="JPY50" s="159"/>
      <c r="JPZ50" s="159"/>
      <c r="JQA50" s="159"/>
      <c r="JQB50" s="161"/>
      <c r="JQC50" s="162"/>
      <c r="JQD50" s="114"/>
      <c r="JQE50" s="163"/>
      <c r="JQF50" s="116"/>
      <c r="JQG50" s="159"/>
      <c r="JQH50" s="159"/>
      <c r="JQI50" s="159"/>
      <c r="JQJ50" s="161"/>
      <c r="JQK50" s="162"/>
      <c r="JQL50" s="114"/>
      <c r="JQM50" s="163"/>
      <c r="JQN50" s="116"/>
      <c r="JQO50" s="159"/>
      <c r="JQP50" s="159"/>
      <c r="JQQ50" s="159"/>
      <c r="JQR50" s="161"/>
      <c r="JQS50" s="162"/>
      <c r="JQT50" s="114"/>
      <c r="JQU50" s="163"/>
      <c r="JQV50" s="116"/>
      <c r="JQW50" s="159"/>
      <c r="JQX50" s="159"/>
      <c r="JQY50" s="159"/>
      <c r="JQZ50" s="161"/>
      <c r="JRA50" s="162"/>
      <c r="JRB50" s="114"/>
      <c r="JRC50" s="163"/>
      <c r="JRD50" s="116"/>
      <c r="JRE50" s="159"/>
      <c r="JRF50" s="159"/>
      <c r="JRG50" s="159"/>
      <c r="JRH50" s="161"/>
      <c r="JRI50" s="162"/>
      <c r="JRJ50" s="114"/>
      <c r="JRK50" s="163"/>
      <c r="JRL50" s="116"/>
      <c r="JRM50" s="159"/>
      <c r="JRN50" s="159"/>
      <c r="JRO50" s="159"/>
      <c r="JRP50" s="161"/>
      <c r="JRQ50" s="162"/>
      <c r="JRR50" s="114"/>
      <c r="JRS50" s="163"/>
      <c r="JRT50" s="116"/>
      <c r="JRU50" s="159"/>
      <c r="JRV50" s="159"/>
      <c r="JRW50" s="159"/>
      <c r="JRX50" s="161"/>
      <c r="JRY50" s="162"/>
      <c r="JRZ50" s="114"/>
      <c r="JSA50" s="163"/>
      <c r="JSB50" s="116"/>
      <c r="JSC50" s="159"/>
      <c r="JSD50" s="159"/>
      <c r="JSE50" s="159"/>
      <c r="JSF50" s="161"/>
      <c r="JSG50" s="162"/>
      <c r="JSH50" s="114"/>
      <c r="JSI50" s="163"/>
      <c r="JSJ50" s="116"/>
      <c r="JSK50" s="159"/>
      <c r="JSL50" s="159"/>
      <c r="JSM50" s="159"/>
      <c r="JSN50" s="161"/>
      <c r="JSO50" s="162"/>
      <c r="JSP50" s="114"/>
      <c r="JSQ50" s="163"/>
      <c r="JSR50" s="116"/>
      <c r="JSS50" s="159"/>
      <c r="JST50" s="159"/>
      <c r="JSU50" s="159"/>
      <c r="JSV50" s="161"/>
      <c r="JSW50" s="162"/>
      <c r="JSX50" s="114"/>
      <c r="JSY50" s="163"/>
      <c r="JSZ50" s="116"/>
      <c r="JTA50" s="159"/>
      <c r="JTB50" s="159"/>
      <c r="JTC50" s="159"/>
      <c r="JTD50" s="161"/>
      <c r="JTE50" s="162"/>
      <c r="JTF50" s="114"/>
      <c r="JTG50" s="163"/>
      <c r="JTH50" s="116"/>
      <c r="JTI50" s="159"/>
      <c r="JTJ50" s="159"/>
      <c r="JTK50" s="159"/>
      <c r="JTL50" s="161"/>
      <c r="JTM50" s="162"/>
      <c r="JTN50" s="114"/>
      <c r="JTO50" s="163"/>
      <c r="JTP50" s="116"/>
      <c r="JTQ50" s="159"/>
      <c r="JTR50" s="159"/>
      <c r="JTS50" s="159"/>
      <c r="JTT50" s="161"/>
      <c r="JTU50" s="162"/>
      <c r="JTV50" s="114"/>
      <c r="JTW50" s="163"/>
      <c r="JTX50" s="116"/>
      <c r="JTY50" s="159"/>
      <c r="JTZ50" s="159"/>
      <c r="JUA50" s="159"/>
      <c r="JUB50" s="161"/>
      <c r="JUC50" s="162"/>
      <c r="JUD50" s="114"/>
      <c r="JUE50" s="163"/>
      <c r="JUF50" s="116"/>
      <c r="JUG50" s="159"/>
      <c r="JUH50" s="159"/>
      <c r="JUI50" s="159"/>
      <c r="JUJ50" s="161"/>
      <c r="JUK50" s="162"/>
      <c r="JUL50" s="114"/>
      <c r="JUM50" s="163"/>
      <c r="JUN50" s="116"/>
      <c r="JUO50" s="159"/>
      <c r="JUP50" s="159"/>
      <c r="JUQ50" s="159"/>
      <c r="JUR50" s="161"/>
      <c r="JUS50" s="162"/>
      <c r="JUT50" s="114"/>
      <c r="JUU50" s="163"/>
      <c r="JUV50" s="116"/>
      <c r="JUW50" s="159"/>
      <c r="JUX50" s="159"/>
      <c r="JUY50" s="159"/>
      <c r="JUZ50" s="161"/>
      <c r="JVA50" s="162"/>
      <c r="JVB50" s="114"/>
      <c r="JVC50" s="163"/>
      <c r="JVD50" s="116"/>
      <c r="JVE50" s="159"/>
      <c r="JVF50" s="159"/>
      <c r="JVG50" s="159"/>
      <c r="JVH50" s="161"/>
      <c r="JVI50" s="162"/>
      <c r="JVJ50" s="114"/>
      <c r="JVK50" s="163"/>
      <c r="JVL50" s="116"/>
      <c r="JVM50" s="159"/>
      <c r="JVN50" s="159"/>
      <c r="JVO50" s="159"/>
      <c r="JVP50" s="161"/>
      <c r="JVQ50" s="162"/>
      <c r="JVR50" s="114"/>
      <c r="JVS50" s="163"/>
      <c r="JVT50" s="116"/>
      <c r="JVU50" s="159"/>
      <c r="JVV50" s="159"/>
      <c r="JVW50" s="159"/>
      <c r="JVX50" s="161"/>
      <c r="JVY50" s="162"/>
      <c r="JVZ50" s="114"/>
      <c r="JWA50" s="163"/>
      <c r="JWB50" s="116"/>
      <c r="JWC50" s="159"/>
      <c r="JWD50" s="159"/>
      <c r="JWE50" s="159"/>
      <c r="JWF50" s="161"/>
      <c r="JWG50" s="162"/>
      <c r="JWH50" s="114"/>
      <c r="JWI50" s="163"/>
      <c r="JWJ50" s="116"/>
      <c r="JWK50" s="159"/>
      <c r="JWL50" s="159"/>
      <c r="JWM50" s="159"/>
      <c r="JWN50" s="161"/>
      <c r="JWO50" s="162"/>
      <c r="JWP50" s="114"/>
      <c r="JWQ50" s="163"/>
      <c r="JWR50" s="116"/>
      <c r="JWS50" s="159"/>
      <c r="JWT50" s="159"/>
      <c r="JWU50" s="159"/>
      <c r="JWV50" s="161"/>
      <c r="JWW50" s="162"/>
      <c r="JWX50" s="114"/>
      <c r="JWY50" s="163"/>
      <c r="JWZ50" s="116"/>
      <c r="JXA50" s="159"/>
      <c r="JXB50" s="159"/>
      <c r="JXC50" s="159"/>
      <c r="JXD50" s="161"/>
      <c r="JXE50" s="162"/>
      <c r="JXF50" s="114"/>
      <c r="JXG50" s="163"/>
      <c r="JXH50" s="116"/>
      <c r="JXI50" s="159"/>
      <c r="JXJ50" s="159"/>
      <c r="JXK50" s="159"/>
      <c r="JXL50" s="161"/>
      <c r="JXM50" s="162"/>
      <c r="JXN50" s="114"/>
      <c r="JXO50" s="163"/>
      <c r="JXP50" s="116"/>
      <c r="JXQ50" s="159"/>
      <c r="JXR50" s="159"/>
      <c r="JXS50" s="159"/>
      <c r="JXT50" s="161"/>
      <c r="JXU50" s="162"/>
      <c r="JXV50" s="114"/>
      <c r="JXW50" s="163"/>
      <c r="JXX50" s="116"/>
      <c r="JXY50" s="159"/>
      <c r="JXZ50" s="159"/>
      <c r="JYA50" s="159"/>
      <c r="JYB50" s="161"/>
      <c r="JYC50" s="162"/>
      <c r="JYD50" s="114"/>
      <c r="JYE50" s="163"/>
      <c r="JYF50" s="116"/>
      <c r="JYG50" s="159"/>
      <c r="JYH50" s="159"/>
      <c r="JYI50" s="159"/>
      <c r="JYJ50" s="161"/>
      <c r="JYK50" s="162"/>
      <c r="JYL50" s="114"/>
      <c r="JYM50" s="163"/>
      <c r="JYN50" s="116"/>
      <c r="JYO50" s="159"/>
      <c r="JYP50" s="159"/>
      <c r="JYQ50" s="159"/>
      <c r="JYR50" s="161"/>
      <c r="JYS50" s="162"/>
      <c r="JYT50" s="114"/>
      <c r="JYU50" s="163"/>
      <c r="JYV50" s="116"/>
      <c r="JYW50" s="159"/>
      <c r="JYX50" s="159"/>
      <c r="JYY50" s="159"/>
      <c r="JYZ50" s="161"/>
      <c r="JZA50" s="162"/>
      <c r="JZB50" s="114"/>
      <c r="JZC50" s="163"/>
      <c r="JZD50" s="116"/>
      <c r="JZE50" s="159"/>
      <c r="JZF50" s="159"/>
      <c r="JZG50" s="159"/>
      <c r="JZH50" s="161"/>
      <c r="JZI50" s="162"/>
      <c r="JZJ50" s="114"/>
      <c r="JZK50" s="163"/>
      <c r="JZL50" s="116"/>
      <c r="JZM50" s="159"/>
      <c r="JZN50" s="159"/>
      <c r="JZO50" s="159"/>
      <c r="JZP50" s="161"/>
      <c r="JZQ50" s="162"/>
      <c r="JZR50" s="114"/>
      <c r="JZS50" s="163"/>
      <c r="JZT50" s="116"/>
      <c r="JZU50" s="159"/>
      <c r="JZV50" s="159"/>
      <c r="JZW50" s="159"/>
      <c r="JZX50" s="161"/>
      <c r="JZY50" s="162"/>
      <c r="JZZ50" s="114"/>
      <c r="KAA50" s="163"/>
      <c r="KAB50" s="116"/>
      <c r="KAC50" s="159"/>
      <c r="KAD50" s="159"/>
      <c r="KAE50" s="159"/>
      <c r="KAF50" s="161"/>
      <c r="KAG50" s="162"/>
      <c r="KAH50" s="114"/>
      <c r="KAI50" s="163"/>
      <c r="KAJ50" s="116"/>
      <c r="KAK50" s="159"/>
      <c r="KAL50" s="159"/>
      <c r="KAM50" s="159"/>
      <c r="KAN50" s="161"/>
      <c r="KAO50" s="162"/>
      <c r="KAP50" s="114"/>
      <c r="KAQ50" s="163"/>
      <c r="KAR50" s="116"/>
      <c r="KAS50" s="159"/>
      <c r="KAT50" s="159"/>
      <c r="KAU50" s="159"/>
      <c r="KAV50" s="161"/>
      <c r="KAW50" s="162"/>
      <c r="KAX50" s="114"/>
      <c r="KAY50" s="163"/>
      <c r="KAZ50" s="116"/>
      <c r="KBA50" s="159"/>
      <c r="KBB50" s="159"/>
      <c r="KBC50" s="159"/>
      <c r="KBD50" s="161"/>
      <c r="KBE50" s="162"/>
      <c r="KBF50" s="114"/>
      <c r="KBG50" s="163"/>
      <c r="KBH50" s="116"/>
      <c r="KBI50" s="159"/>
      <c r="KBJ50" s="159"/>
      <c r="KBK50" s="159"/>
      <c r="KBL50" s="161"/>
      <c r="KBM50" s="162"/>
      <c r="KBN50" s="114"/>
      <c r="KBO50" s="163"/>
      <c r="KBP50" s="116"/>
      <c r="KBQ50" s="159"/>
      <c r="KBR50" s="159"/>
      <c r="KBS50" s="159"/>
      <c r="KBT50" s="161"/>
      <c r="KBU50" s="162"/>
      <c r="KBV50" s="114"/>
      <c r="KBW50" s="163"/>
      <c r="KBX50" s="116"/>
      <c r="KBY50" s="159"/>
      <c r="KBZ50" s="159"/>
      <c r="KCA50" s="159"/>
      <c r="KCB50" s="161"/>
      <c r="KCC50" s="162"/>
      <c r="KCD50" s="114"/>
      <c r="KCE50" s="163"/>
      <c r="KCF50" s="116"/>
      <c r="KCG50" s="159"/>
      <c r="KCH50" s="159"/>
      <c r="KCI50" s="159"/>
      <c r="KCJ50" s="161"/>
      <c r="KCK50" s="162"/>
      <c r="KCL50" s="114"/>
      <c r="KCM50" s="163"/>
      <c r="KCN50" s="116"/>
      <c r="KCO50" s="159"/>
      <c r="KCP50" s="159"/>
      <c r="KCQ50" s="159"/>
      <c r="KCR50" s="161"/>
      <c r="KCS50" s="162"/>
      <c r="KCT50" s="114"/>
      <c r="KCU50" s="163"/>
      <c r="KCV50" s="116"/>
      <c r="KCW50" s="159"/>
      <c r="KCX50" s="159"/>
      <c r="KCY50" s="159"/>
      <c r="KCZ50" s="161"/>
      <c r="KDA50" s="162"/>
      <c r="KDB50" s="114"/>
      <c r="KDC50" s="163"/>
      <c r="KDD50" s="116"/>
      <c r="KDE50" s="159"/>
      <c r="KDF50" s="159"/>
      <c r="KDG50" s="159"/>
      <c r="KDH50" s="161"/>
      <c r="KDI50" s="162"/>
      <c r="KDJ50" s="114"/>
      <c r="KDK50" s="163"/>
      <c r="KDL50" s="116"/>
      <c r="KDM50" s="159"/>
      <c r="KDN50" s="159"/>
      <c r="KDO50" s="159"/>
      <c r="KDP50" s="161"/>
      <c r="KDQ50" s="162"/>
      <c r="KDR50" s="114"/>
      <c r="KDS50" s="163"/>
      <c r="KDT50" s="116"/>
      <c r="KDU50" s="159"/>
      <c r="KDV50" s="159"/>
      <c r="KDW50" s="159"/>
      <c r="KDX50" s="161"/>
      <c r="KDY50" s="162"/>
      <c r="KDZ50" s="114"/>
      <c r="KEA50" s="163"/>
      <c r="KEB50" s="116"/>
      <c r="KEC50" s="159"/>
      <c r="KED50" s="159"/>
      <c r="KEE50" s="159"/>
      <c r="KEF50" s="161"/>
      <c r="KEG50" s="162"/>
      <c r="KEH50" s="114"/>
      <c r="KEI50" s="163"/>
      <c r="KEJ50" s="116"/>
      <c r="KEK50" s="159"/>
      <c r="KEL50" s="159"/>
      <c r="KEM50" s="159"/>
      <c r="KEN50" s="161"/>
      <c r="KEO50" s="162"/>
      <c r="KEP50" s="114"/>
      <c r="KEQ50" s="163"/>
      <c r="KER50" s="116"/>
      <c r="KES50" s="159"/>
      <c r="KET50" s="159"/>
      <c r="KEU50" s="159"/>
      <c r="KEV50" s="161"/>
      <c r="KEW50" s="162"/>
      <c r="KEX50" s="114"/>
      <c r="KEY50" s="163"/>
      <c r="KEZ50" s="116"/>
      <c r="KFA50" s="159"/>
      <c r="KFB50" s="159"/>
      <c r="KFC50" s="159"/>
      <c r="KFD50" s="161"/>
      <c r="KFE50" s="162"/>
      <c r="KFF50" s="114"/>
      <c r="KFG50" s="163"/>
      <c r="KFH50" s="116"/>
      <c r="KFI50" s="159"/>
      <c r="KFJ50" s="159"/>
      <c r="KFK50" s="159"/>
      <c r="KFL50" s="161"/>
      <c r="KFM50" s="162"/>
      <c r="KFN50" s="114"/>
      <c r="KFO50" s="163"/>
      <c r="KFP50" s="116"/>
      <c r="KFQ50" s="159"/>
      <c r="KFR50" s="159"/>
      <c r="KFS50" s="159"/>
      <c r="KFT50" s="161"/>
      <c r="KFU50" s="162"/>
      <c r="KFV50" s="114"/>
      <c r="KFW50" s="163"/>
      <c r="KFX50" s="116"/>
      <c r="KFY50" s="159"/>
      <c r="KFZ50" s="159"/>
      <c r="KGA50" s="159"/>
      <c r="KGB50" s="161"/>
      <c r="KGC50" s="162"/>
      <c r="KGD50" s="114"/>
      <c r="KGE50" s="163"/>
      <c r="KGF50" s="116"/>
      <c r="KGG50" s="159"/>
      <c r="KGH50" s="159"/>
      <c r="KGI50" s="159"/>
      <c r="KGJ50" s="161"/>
      <c r="KGK50" s="162"/>
      <c r="KGL50" s="114"/>
      <c r="KGM50" s="163"/>
      <c r="KGN50" s="116"/>
      <c r="KGO50" s="159"/>
      <c r="KGP50" s="159"/>
      <c r="KGQ50" s="159"/>
      <c r="KGR50" s="161"/>
      <c r="KGS50" s="162"/>
      <c r="KGT50" s="114"/>
      <c r="KGU50" s="163"/>
      <c r="KGV50" s="116"/>
      <c r="KGW50" s="159"/>
      <c r="KGX50" s="159"/>
      <c r="KGY50" s="159"/>
      <c r="KGZ50" s="161"/>
      <c r="KHA50" s="162"/>
      <c r="KHB50" s="114"/>
      <c r="KHC50" s="163"/>
      <c r="KHD50" s="116"/>
      <c r="KHE50" s="159"/>
      <c r="KHF50" s="159"/>
      <c r="KHG50" s="159"/>
      <c r="KHH50" s="161"/>
      <c r="KHI50" s="162"/>
      <c r="KHJ50" s="114"/>
      <c r="KHK50" s="163"/>
      <c r="KHL50" s="116"/>
      <c r="KHM50" s="159"/>
      <c r="KHN50" s="159"/>
      <c r="KHO50" s="159"/>
      <c r="KHP50" s="161"/>
      <c r="KHQ50" s="162"/>
      <c r="KHR50" s="114"/>
      <c r="KHS50" s="163"/>
      <c r="KHT50" s="116"/>
      <c r="KHU50" s="159"/>
      <c r="KHV50" s="159"/>
      <c r="KHW50" s="159"/>
      <c r="KHX50" s="161"/>
      <c r="KHY50" s="162"/>
      <c r="KHZ50" s="114"/>
      <c r="KIA50" s="163"/>
      <c r="KIB50" s="116"/>
      <c r="KIC50" s="159"/>
      <c r="KID50" s="159"/>
      <c r="KIE50" s="159"/>
      <c r="KIF50" s="161"/>
      <c r="KIG50" s="162"/>
      <c r="KIH50" s="114"/>
      <c r="KII50" s="163"/>
      <c r="KIJ50" s="116"/>
      <c r="KIK50" s="159"/>
      <c r="KIL50" s="159"/>
      <c r="KIM50" s="159"/>
      <c r="KIN50" s="161"/>
      <c r="KIO50" s="162"/>
      <c r="KIP50" s="114"/>
      <c r="KIQ50" s="163"/>
      <c r="KIR50" s="116"/>
      <c r="KIS50" s="159"/>
      <c r="KIT50" s="159"/>
      <c r="KIU50" s="159"/>
      <c r="KIV50" s="161"/>
      <c r="KIW50" s="162"/>
      <c r="KIX50" s="114"/>
      <c r="KIY50" s="163"/>
      <c r="KIZ50" s="116"/>
      <c r="KJA50" s="159"/>
      <c r="KJB50" s="159"/>
      <c r="KJC50" s="159"/>
      <c r="KJD50" s="161"/>
      <c r="KJE50" s="162"/>
      <c r="KJF50" s="114"/>
      <c r="KJG50" s="163"/>
      <c r="KJH50" s="116"/>
      <c r="KJI50" s="159"/>
      <c r="KJJ50" s="159"/>
      <c r="KJK50" s="159"/>
      <c r="KJL50" s="161"/>
      <c r="KJM50" s="162"/>
      <c r="KJN50" s="114"/>
      <c r="KJO50" s="163"/>
      <c r="KJP50" s="116"/>
      <c r="KJQ50" s="159"/>
      <c r="KJR50" s="159"/>
      <c r="KJS50" s="159"/>
      <c r="KJT50" s="161"/>
      <c r="KJU50" s="162"/>
      <c r="KJV50" s="114"/>
      <c r="KJW50" s="163"/>
      <c r="KJX50" s="116"/>
      <c r="KJY50" s="159"/>
      <c r="KJZ50" s="159"/>
      <c r="KKA50" s="159"/>
      <c r="KKB50" s="161"/>
      <c r="KKC50" s="162"/>
      <c r="KKD50" s="114"/>
      <c r="KKE50" s="163"/>
      <c r="KKF50" s="116"/>
      <c r="KKG50" s="159"/>
      <c r="KKH50" s="159"/>
      <c r="KKI50" s="159"/>
      <c r="KKJ50" s="161"/>
      <c r="KKK50" s="162"/>
      <c r="KKL50" s="114"/>
      <c r="KKM50" s="163"/>
      <c r="KKN50" s="116"/>
      <c r="KKO50" s="159"/>
      <c r="KKP50" s="159"/>
      <c r="KKQ50" s="159"/>
      <c r="KKR50" s="161"/>
      <c r="KKS50" s="162"/>
      <c r="KKT50" s="114"/>
      <c r="KKU50" s="163"/>
      <c r="KKV50" s="116"/>
      <c r="KKW50" s="159"/>
      <c r="KKX50" s="159"/>
      <c r="KKY50" s="159"/>
      <c r="KKZ50" s="161"/>
      <c r="KLA50" s="162"/>
      <c r="KLB50" s="114"/>
      <c r="KLC50" s="163"/>
      <c r="KLD50" s="116"/>
      <c r="KLE50" s="159"/>
      <c r="KLF50" s="159"/>
      <c r="KLG50" s="159"/>
      <c r="KLH50" s="161"/>
      <c r="KLI50" s="162"/>
      <c r="KLJ50" s="114"/>
      <c r="KLK50" s="163"/>
      <c r="KLL50" s="116"/>
      <c r="KLM50" s="159"/>
      <c r="KLN50" s="159"/>
      <c r="KLO50" s="159"/>
      <c r="KLP50" s="161"/>
      <c r="KLQ50" s="162"/>
      <c r="KLR50" s="114"/>
      <c r="KLS50" s="163"/>
      <c r="KLT50" s="116"/>
      <c r="KLU50" s="159"/>
      <c r="KLV50" s="159"/>
      <c r="KLW50" s="159"/>
      <c r="KLX50" s="161"/>
      <c r="KLY50" s="162"/>
      <c r="KLZ50" s="114"/>
      <c r="KMA50" s="163"/>
      <c r="KMB50" s="116"/>
      <c r="KMC50" s="159"/>
      <c r="KMD50" s="159"/>
      <c r="KME50" s="159"/>
      <c r="KMF50" s="161"/>
      <c r="KMG50" s="162"/>
      <c r="KMH50" s="114"/>
      <c r="KMI50" s="163"/>
      <c r="KMJ50" s="116"/>
      <c r="KMK50" s="159"/>
      <c r="KML50" s="159"/>
      <c r="KMM50" s="159"/>
      <c r="KMN50" s="161"/>
      <c r="KMO50" s="162"/>
      <c r="KMP50" s="114"/>
      <c r="KMQ50" s="163"/>
      <c r="KMR50" s="116"/>
      <c r="KMS50" s="159"/>
      <c r="KMT50" s="159"/>
      <c r="KMU50" s="159"/>
      <c r="KMV50" s="161"/>
      <c r="KMW50" s="162"/>
      <c r="KMX50" s="114"/>
      <c r="KMY50" s="163"/>
      <c r="KMZ50" s="116"/>
      <c r="KNA50" s="159"/>
      <c r="KNB50" s="159"/>
      <c r="KNC50" s="159"/>
      <c r="KND50" s="161"/>
      <c r="KNE50" s="162"/>
      <c r="KNF50" s="114"/>
      <c r="KNG50" s="163"/>
      <c r="KNH50" s="116"/>
      <c r="KNI50" s="159"/>
      <c r="KNJ50" s="159"/>
      <c r="KNK50" s="159"/>
      <c r="KNL50" s="161"/>
      <c r="KNM50" s="162"/>
      <c r="KNN50" s="114"/>
      <c r="KNO50" s="163"/>
      <c r="KNP50" s="116"/>
      <c r="KNQ50" s="159"/>
      <c r="KNR50" s="159"/>
      <c r="KNS50" s="159"/>
      <c r="KNT50" s="161"/>
      <c r="KNU50" s="162"/>
      <c r="KNV50" s="114"/>
      <c r="KNW50" s="163"/>
      <c r="KNX50" s="116"/>
      <c r="KNY50" s="159"/>
      <c r="KNZ50" s="159"/>
      <c r="KOA50" s="159"/>
      <c r="KOB50" s="161"/>
      <c r="KOC50" s="162"/>
      <c r="KOD50" s="114"/>
      <c r="KOE50" s="163"/>
      <c r="KOF50" s="116"/>
      <c r="KOG50" s="159"/>
      <c r="KOH50" s="159"/>
      <c r="KOI50" s="159"/>
      <c r="KOJ50" s="161"/>
      <c r="KOK50" s="162"/>
      <c r="KOL50" s="114"/>
      <c r="KOM50" s="163"/>
      <c r="KON50" s="116"/>
      <c r="KOO50" s="159"/>
      <c r="KOP50" s="159"/>
      <c r="KOQ50" s="159"/>
      <c r="KOR50" s="161"/>
      <c r="KOS50" s="162"/>
      <c r="KOT50" s="114"/>
      <c r="KOU50" s="163"/>
      <c r="KOV50" s="116"/>
      <c r="KOW50" s="159"/>
      <c r="KOX50" s="159"/>
      <c r="KOY50" s="159"/>
      <c r="KOZ50" s="161"/>
      <c r="KPA50" s="162"/>
      <c r="KPB50" s="114"/>
      <c r="KPC50" s="163"/>
      <c r="KPD50" s="116"/>
      <c r="KPE50" s="159"/>
      <c r="KPF50" s="159"/>
      <c r="KPG50" s="159"/>
      <c r="KPH50" s="161"/>
      <c r="KPI50" s="162"/>
      <c r="KPJ50" s="114"/>
      <c r="KPK50" s="163"/>
      <c r="KPL50" s="116"/>
      <c r="KPM50" s="159"/>
      <c r="KPN50" s="159"/>
      <c r="KPO50" s="159"/>
      <c r="KPP50" s="161"/>
      <c r="KPQ50" s="162"/>
      <c r="KPR50" s="114"/>
      <c r="KPS50" s="163"/>
      <c r="KPT50" s="116"/>
      <c r="KPU50" s="159"/>
      <c r="KPV50" s="159"/>
      <c r="KPW50" s="159"/>
      <c r="KPX50" s="161"/>
      <c r="KPY50" s="162"/>
      <c r="KPZ50" s="114"/>
      <c r="KQA50" s="163"/>
      <c r="KQB50" s="116"/>
      <c r="KQC50" s="159"/>
      <c r="KQD50" s="159"/>
      <c r="KQE50" s="159"/>
      <c r="KQF50" s="161"/>
      <c r="KQG50" s="162"/>
      <c r="KQH50" s="114"/>
      <c r="KQI50" s="163"/>
      <c r="KQJ50" s="116"/>
      <c r="KQK50" s="159"/>
      <c r="KQL50" s="159"/>
      <c r="KQM50" s="159"/>
      <c r="KQN50" s="161"/>
      <c r="KQO50" s="162"/>
      <c r="KQP50" s="114"/>
      <c r="KQQ50" s="163"/>
      <c r="KQR50" s="116"/>
      <c r="KQS50" s="159"/>
      <c r="KQT50" s="159"/>
      <c r="KQU50" s="159"/>
      <c r="KQV50" s="161"/>
      <c r="KQW50" s="162"/>
      <c r="KQX50" s="114"/>
      <c r="KQY50" s="163"/>
      <c r="KQZ50" s="116"/>
      <c r="KRA50" s="159"/>
      <c r="KRB50" s="159"/>
      <c r="KRC50" s="159"/>
      <c r="KRD50" s="161"/>
      <c r="KRE50" s="162"/>
      <c r="KRF50" s="114"/>
      <c r="KRG50" s="163"/>
      <c r="KRH50" s="116"/>
      <c r="KRI50" s="159"/>
      <c r="KRJ50" s="159"/>
      <c r="KRK50" s="159"/>
      <c r="KRL50" s="161"/>
      <c r="KRM50" s="162"/>
      <c r="KRN50" s="114"/>
      <c r="KRO50" s="163"/>
      <c r="KRP50" s="116"/>
      <c r="KRQ50" s="159"/>
      <c r="KRR50" s="159"/>
      <c r="KRS50" s="159"/>
      <c r="KRT50" s="161"/>
      <c r="KRU50" s="162"/>
      <c r="KRV50" s="114"/>
      <c r="KRW50" s="163"/>
      <c r="KRX50" s="116"/>
      <c r="KRY50" s="159"/>
      <c r="KRZ50" s="159"/>
      <c r="KSA50" s="159"/>
      <c r="KSB50" s="161"/>
      <c r="KSC50" s="162"/>
      <c r="KSD50" s="114"/>
      <c r="KSE50" s="163"/>
      <c r="KSF50" s="116"/>
      <c r="KSG50" s="159"/>
      <c r="KSH50" s="159"/>
      <c r="KSI50" s="159"/>
      <c r="KSJ50" s="161"/>
      <c r="KSK50" s="162"/>
      <c r="KSL50" s="114"/>
      <c r="KSM50" s="163"/>
      <c r="KSN50" s="116"/>
      <c r="KSO50" s="159"/>
      <c r="KSP50" s="159"/>
      <c r="KSQ50" s="159"/>
      <c r="KSR50" s="161"/>
      <c r="KSS50" s="162"/>
      <c r="KST50" s="114"/>
      <c r="KSU50" s="163"/>
      <c r="KSV50" s="116"/>
      <c r="KSW50" s="159"/>
      <c r="KSX50" s="159"/>
      <c r="KSY50" s="159"/>
      <c r="KSZ50" s="161"/>
      <c r="KTA50" s="162"/>
      <c r="KTB50" s="114"/>
      <c r="KTC50" s="163"/>
      <c r="KTD50" s="116"/>
      <c r="KTE50" s="159"/>
      <c r="KTF50" s="159"/>
      <c r="KTG50" s="159"/>
      <c r="KTH50" s="161"/>
      <c r="KTI50" s="162"/>
      <c r="KTJ50" s="114"/>
      <c r="KTK50" s="163"/>
      <c r="KTL50" s="116"/>
      <c r="KTM50" s="159"/>
      <c r="KTN50" s="159"/>
      <c r="KTO50" s="159"/>
      <c r="KTP50" s="161"/>
      <c r="KTQ50" s="162"/>
      <c r="KTR50" s="114"/>
      <c r="KTS50" s="163"/>
      <c r="KTT50" s="116"/>
      <c r="KTU50" s="159"/>
      <c r="KTV50" s="159"/>
      <c r="KTW50" s="159"/>
      <c r="KTX50" s="161"/>
      <c r="KTY50" s="162"/>
      <c r="KTZ50" s="114"/>
      <c r="KUA50" s="163"/>
      <c r="KUB50" s="116"/>
      <c r="KUC50" s="159"/>
      <c r="KUD50" s="159"/>
      <c r="KUE50" s="159"/>
      <c r="KUF50" s="161"/>
      <c r="KUG50" s="162"/>
      <c r="KUH50" s="114"/>
      <c r="KUI50" s="163"/>
      <c r="KUJ50" s="116"/>
      <c r="KUK50" s="159"/>
      <c r="KUL50" s="159"/>
      <c r="KUM50" s="159"/>
      <c r="KUN50" s="161"/>
      <c r="KUO50" s="162"/>
      <c r="KUP50" s="114"/>
      <c r="KUQ50" s="163"/>
      <c r="KUR50" s="116"/>
      <c r="KUS50" s="159"/>
      <c r="KUT50" s="159"/>
      <c r="KUU50" s="159"/>
      <c r="KUV50" s="161"/>
      <c r="KUW50" s="162"/>
      <c r="KUX50" s="114"/>
      <c r="KUY50" s="163"/>
      <c r="KUZ50" s="116"/>
      <c r="KVA50" s="159"/>
      <c r="KVB50" s="159"/>
      <c r="KVC50" s="159"/>
      <c r="KVD50" s="161"/>
      <c r="KVE50" s="162"/>
      <c r="KVF50" s="114"/>
      <c r="KVG50" s="163"/>
      <c r="KVH50" s="116"/>
      <c r="KVI50" s="159"/>
      <c r="KVJ50" s="159"/>
      <c r="KVK50" s="159"/>
      <c r="KVL50" s="161"/>
      <c r="KVM50" s="162"/>
      <c r="KVN50" s="114"/>
      <c r="KVO50" s="163"/>
      <c r="KVP50" s="116"/>
      <c r="KVQ50" s="159"/>
      <c r="KVR50" s="159"/>
      <c r="KVS50" s="159"/>
      <c r="KVT50" s="161"/>
      <c r="KVU50" s="162"/>
      <c r="KVV50" s="114"/>
      <c r="KVW50" s="163"/>
      <c r="KVX50" s="116"/>
      <c r="KVY50" s="159"/>
      <c r="KVZ50" s="159"/>
      <c r="KWA50" s="159"/>
      <c r="KWB50" s="161"/>
      <c r="KWC50" s="162"/>
      <c r="KWD50" s="114"/>
      <c r="KWE50" s="163"/>
      <c r="KWF50" s="116"/>
      <c r="KWG50" s="159"/>
      <c r="KWH50" s="159"/>
      <c r="KWI50" s="159"/>
      <c r="KWJ50" s="161"/>
      <c r="KWK50" s="162"/>
      <c r="KWL50" s="114"/>
      <c r="KWM50" s="163"/>
      <c r="KWN50" s="116"/>
      <c r="KWO50" s="159"/>
      <c r="KWP50" s="159"/>
      <c r="KWQ50" s="159"/>
      <c r="KWR50" s="161"/>
      <c r="KWS50" s="162"/>
      <c r="KWT50" s="114"/>
      <c r="KWU50" s="163"/>
      <c r="KWV50" s="116"/>
      <c r="KWW50" s="159"/>
      <c r="KWX50" s="159"/>
      <c r="KWY50" s="159"/>
      <c r="KWZ50" s="161"/>
      <c r="KXA50" s="162"/>
      <c r="KXB50" s="114"/>
      <c r="KXC50" s="163"/>
      <c r="KXD50" s="116"/>
      <c r="KXE50" s="159"/>
      <c r="KXF50" s="159"/>
      <c r="KXG50" s="159"/>
      <c r="KXH50" s="161"/>
      <c r="KXI50" s="162"/>
      <c r="KXJ50" s="114"/>
      <c r="KXK50" s="163"/>
      <c r="KXL50" s="116"/>
      <c r="KXM50" s="159"/>
      <c r="KXN50" s="159"/>
      <c r="KXO50" s="159"/>
      <c r="KXP50" s="161"/>
      <c r="KXQ50" s="162"/>
      <c r="KXR50" s="114"/>
      <c r="KXS50" s="163"/>
      <c r="KXT50" s="116"/>
      <c r="KXU50" s="159"/>
      <c r="KXV50" s="159"/>
      <c r="KXW50" s="159"/>
      <c r="KXX50" s="161"/>
      <c r="KXY50" s="162"/>
      <c r="KXZ50" s="114"/>
      <c r="KYA50" s="163"/>
      <c r="KYB50" s="116"/>
      <c r="KYC50" s="159"/>
      <c r="KYD50" s="159"/>
      <c r="KYE50" s="159"/>
      <c r="KYF50" s="161"/>
      <c r="KYG50" s="162"/>
      <c r="KYH50" s="114"/>
      <c r="KYI50" s="163"/>
      <c r="KYJ50" s="116"/>
      <c r="KYK50" s="159"/>
      <c r="KYL50" s="159"/>
      <c r="KYM50" s="159"/>
      <c r="KYN50" s="161"/>
      <c r="KYO50" s="162"/>
      <c r="KYP50" s="114"/>
      <c r="KYQ50" s="163"/>
      <c r="KYR50" s="116"/>
      <c r="KYS50" s="159"/>
      <c r="KYT50" s="159"/>
      <c r="KYU50" s="159"/>
      <c r="KYV50" s="161"/>
      <c r="KYW50" s="162"/>
      <c r="KYX50" s="114"/>
      <c r="KYY50" s="163"/>
      <c r="KYZ50" s="116"/>
      <c r="KZA50" s="159"/>
      <c r="KZB50" s="159"/>
      <c r="KZC50" s="159"/>
      <c r="KZD50" s="161"/>
      <c r="KZE50" s="162"/>
      <c r="KZF50" s="114"/>
      <c r="KZG50" s="163"/>
      <c r="KZH50" s="116"/>
      <c r="KZI50" s="159"/>
      <c r="KZJ50" s="159"/>
      <c r="KZK50" s="159"/>
      <c r="KZL50" s="161"/>
      <c r="KZM50" s="162"/>
      <c r="KZN50" s="114"/>
      <c r="KZO50" s="163"/>
      <c r="KZP50" s="116"/>
      <c r="KZQ50" s="159"/>
      <c r="KZR50" s="159"/>
      <c r="KZS50" s="159"/>
      <c r="KZT50" s="161"/>
      <c r="KZU50" s="162"/>
      <c r="KZV50" s="114"/>
      <c r="KZW50" s="163"/>
      <c r="KZX50" s="116"/>
      <c r="KZY50" s="159"/>
      <c r="KZZ50" s="159"/>
      <c r="LAA50" s="159"/>
      <c r="LAB50" s="161"/>
      <c r="LAC50" s="162"/>
      <c r="LAD50" s="114"/>
      <c r="LAE50" s="163"/>
      <c r="LAF50" s="116"/>
      <c r="LAG50" s="159"/>
      <c r="LAH50" s="159"/>
      <c r="LAI50" s="159"/>
      <c r="LAJ50" s="161"/>
      <c r="LAK50" s="162"/>
      <c r="LAL50" s="114"/>
      <c r="LAM50" s="163"/>
      <c r="LAN50" s="116"/>
      <c r="LAO50" s="159"/>
      <c r="LAP50" s="159"/>
      <c r="LAQ50" s="159"/>
      <c r="LAR50" s="161"/>
      <c r="LAS50" s="162"/>
      <c r="LAT50" s="114"/>
      <c r="LAU50" s="163"/>
      <c r="LAV50" s="116"/>
      <c r="LAW50" s="159"/>
      <c r="LAX50" s="159"/>
      <c r="LAY50" s="159"/>
      <c r="LAZ50" s="161"/>
      <c r="LBA50" s="162"/>
      <c r="LBB50" s="114"/>
      <c r="LBC50" s="163"/>
      <c r="LBD50" s="116"/>
      <c r="LBE50" s="159"/>
      <c r="LBF50" s="159"/>
      <c r="LBG50" s="159"/>
      <c r="LBH50" s="161"/>
      <c r="LBI50" s="162"/>
      <c r="LBJ50" s="114"/>
      <c r="LBK50" s="163"/>
      <c r="LBL50" s="116"/>
      <c r="LBM50" s="159"/>
      <c r="LBN50" s="159"/>
      <c r="LBO50" s="159"/>
      <c r="LBP50" s="161"/>
      <c r="LBQ50" s="162"/>
      <c r="LBR50" s="114"/>
      <c r="LBS50" s="163"/>
      <c r="LBT50" s="116"/>
      <c r="LBU50" s="159"/>
      <c r="LBV50" s="159"/>
      <c r="LBW50" s="159"/>
      <c r="LBX50" s="161"/>
      <c r="LBY50" s="162"/>
      <c r="LBZ50" s="114"/>
      <c r="LCA50" s="163"/>
      <c r="LCB50" s="116"/>
      <c r="LCC50" s="159"/>
      <c r="LCD50" s="159"/>
      <c r="LCE50" s="159"/>
      <c r="LCF50" s="161"/>
      <c r="LCG50" s="162"/>
      <c r="LCH50" s="114"/>
      <c r="LCI50" s="163"/>
      <c r="LCJ50" s="116"/>
      <c r="LCK50" s="159"/>
      <c r="LCL50" s="159"/>
      <c r="LCM50" s="159"/>
      <c r="LCN50" s="161"/>
      <c r="LCO50" s="162"/>
      <c r="LCP50" s="114"/>
      <c r="LCQ50" s="163"/>
      <c r="LCR50" s="116"/>
      <c r="LCS50" s="159"/>
      <c r="LCT50" s="159"/>
      <c r="LCU50" s="159"/>
      <c r="LCV50" s="161"/>
      <c r="LCW50" s="162"/>
      <c r="LCX50" s="114"/>
      <c r="LCY50" s="163"/>
      <c r="LCZ50" s="116"/>
      <c r="LDA50" s="159"/>
      <c r="LDB50" s="159"/>
      <c r="LDC50" s="159"/>
      <c r="LDD50" s="161"/>
      <c r="LDE50" s="162"/>
      <c r="LDF50" s="114"/>
      <c r="LDG50" s="163"/>
      <c r="LDH50" s="116"/>
      <c r="LDI50" s="159"/>
      <c r="LDJ50" s="159"/>
      <c r="LDK50" s="159"/>
      <c r="LDL50" s="161"/>
      <c r="LDM50" s="162"/>
      <c r="LDN50" s="114"/>
      <c r="LDO50" s="163"/>
      <c r="LDP50" s="116"/>
      <c r="LDQ50" s="159"/>
      <c r="LDR50" s="159"/>
      <c r="LDS50" s="159"/>
      <c r="LDT50" s="161"/>
      <c r="LDU50" s="162"/>
      <c r="LDV50" s="114"/>
      <c r="LDW50" s="163"/>
      <c r="LDX50" s="116"/>
      <c r="LDY50" s="159"/>
      <c r="LDZ50" s="159"/>
      <c r="LEA50" s="159"/>
      <c r="LEB50" s="161"/>
      <c r="LEC50" s="162"/>
      <c r="LED50" s="114"/>
      <c r="LEE50" s="163"/>
      <c r="LEF50" s="116"/>
      <c r="LEG50" s="159"/>
      <c r="LEH50" s="159"/>
      <c r="LEI50" s="159"/>
      <c r="LEJ50" s="161"/>
      <c r="LEK50" s="162"/>
      <c r="LEL50" s="114"/>
      <c r="LEM50" s="163"/>
      <c r="LEN50" s="116"/>
      <c r="LEO50" s="159"/>
      <c r="LEP50" s="159"/>
      <c r="LEQ50" s="159"/>
      <c r="LER50" s="161"/>
      <c r="LES50" s="162"/>
      <c r="LET50" s="114"/>
      <c r="LEU50" s="163"/>
      <c r="LEV50" s="116"/>
      <c r="LEW50" s="159"/>
      <c r="LEX50" s="159"/>
      <c r="LEY50" s="159"/>
      <c r="LEZ50" s="161"/>
      <c r="LFA50" s="162"/>
      <c r="LFB50" s="114"/>
      <c r="LFC50" s="163"/>
      <c r="LFD50" s="116"/>
      <c r="LFE50" s="159"/>
      <c r="LFF50" s="159"/>
      <c r="LFG50" s="159"/>
      <c r="LFH50" s="161"/>
      <c r="LFI50" s="162"/>
      <c r="LFJ50" s="114"/>
      <c r="LFK50" s="163"/>
      <c r="LFL50" s="116"/>
      <c r="LFM50" s="159"/>
      <c r="LFN50" s="159"/>
      <c r="LFO50" s="159"/>
      <c r="LFP50" s="161"/>
      <c r="LFQ50" s="162"/>
      <c r="LFR50" s="114"/>
      <c r="LFS50" s="163"/>
      <c r="LFT50" s="116"/>
      <c r="LFU50" s="159"/>
      <c r="LFV50" s="159"/>
      <c r="LFW50" s="159"/>
      <c r="LFX50" s="161"/>
      <c r="LFY50" s="162"/>
      <c r="LFZ50" s="114"/>
      <c r="LGA50" s="163"/>
      <c r="LGB50" s="116"/>
      <c r="LGC50" s="159"/>
      <c r="LGD50" s="159"/>
      <c r="LGE50" s="159"/>
      <c r="LGF50" s="161"/>
      <c r="LGG50" s="162"/>
      <c r="LGH50" s="114"/>
      <c r="LGI50" s="163"/>
      <c r="LGJ50" s="116"/>
      <c r="LGK50" s="159"/>
      <c r="LGL50" s="159"/>
      <c r="LGM50" s="159"/>
      <c r="LGN50" s="161"/>
      <c r="LGO50" s="162"/>
      <c r="LGP50" s="114"/>
      <c r="LGQ50" s="163"/>
      <c r="LGR50" s="116"/>
      <c r="LGS50" s="159"/>
      <c r="LGT50" s="159"/>
      <c r="LGU50" s="159"/>
      <c r="LGV50" s="161"/>
      <c r="LGW50" s="162"/>
      <c r="LGX50" s="114"/>
      <c r="LGY50" s="163"/>
      <c r="LGZ50" s="116"/>
      <c r="LHA50" s="159"/>
      <c r="LHB50" s="159"/>
      <c r="LHC50" s="159"/>
      <c r="LHD50" s="161"/>
      <c r="LHE50" s="162"/>
      <c r="LHF50" s="114"/>
      <c r="LHG50" s="163"/>
      <c r="LHH50" s="116"/>
      <c r="LHI50" s="159"/>
      <c r="LHJ50" s="159"/>
      <c r="LHK50" s="159"/>
      <c r="LHL50" s="161"/>
      <c r="LHM50" s="162"/>
      <c r="LHN50" s="114"/>
      <c r="LHO50" s="163"/>
      <c r="LHP50" s="116"/>
      <c r="LHQ50" s="159"/>
      <c r="LHR50" s="159"/>
      <c r="LHS50" s="159"/>
      <c r="LHT50" s="161"/>
      <c r="LHU50" s="162"/>
      <c r="LHV50" s="114"/>
      <c r="LHW50" s="163"/>
      <c r="LHX50" s="116"/>
      <c r="LHY50" s="159"/>
      <c r="LHZ50" s="159"/>
      <c r="LIA50" s="159"/>
      <c r="LIB50" s="161"/>
      <c r="LIC50" s="162"/>
      <c r="LID50" s="114"/>
      <c r="LIE50" s="163"/>
      <c r="LIF50" s="116"/>
      <c r="LIG50" s="159"/>
      <c r="LIH50" s="159"/>
      <c r="LII50" s="159"/>
      <c r="LIJ50" s="161"/>
      <c r="LIK50" s="162"/>
      <c r="LIL50" s="114"/>
      <c r="LIM50" s="163"/>
      <c r="LIN50" s="116"/>
      <c r="LIO50" s="159"/>
      <c r="LIP50" s="159"/>
      <c r="LIQ50" s="159"/>
      <c r="LIR50" s="161"/>
      <c r="LIS50" s="162"/>
      <c r="LIT50" s="114"/>
      <c r="LIU50" s="163"/>
      <c r="LIV50" s="116"/>
      <c r="LIW50" s="159"/>
      <c r="LIX50" s="159"/>
      <c r="LIY50" s="159"/>
      <c r="LIZ50" s="161"/>
      <c r="LJA50" s="162"/>
      <c r="LJB50" s="114"/>
      <c r="LJC50" s="163"/>
      <c r="LJD50" s="116"/>
      <c r="LJE50" s="159"/>
      <c r="LJF50" s="159"/>
      <c r="LJG50" s="159"/>
      <c r="LJH50" s="161"/>
      <c r="LJI50" s="162"/>
      <c r="LJJ50" s="114"/>
      <c r="LJK50" s="163"/>
      <c r="LJL50" s="116"/>
      <c r="LJM50" s="159"/>
      <c r="LJN50" s="159"/>
      <c r="LJO50" s="159"/>
      <c r="LJP50" s="161"/>
      <c r="LJQ50" s="162"/>
      <c r="LJR50" s="114"/>
      <c r="LJS50" s="163"/>
      <c r="LJT50" s="116"/>
      <c r="LJU50" s="159"/>
      <c r="LJV50" s="159"/>
      <c r="LJW50" s="159"/>
      <c r="LJX50" s="161"/>
      <c r="LJY50" s="162"/>
      <c r="LJZ50" s="114"/>
      <c r="LKA50" s="163"/>
      <c r="LKB50" s="116"/>
      <c r="LKC50" s="159"/>
      <c r="LKD50" s="159"/>
      <c r="LKE50" s="159"/>
      <c r="LKF50" s="161"/>
      <c r="LKG50" s="162"/>
      <c r="LKH50" s="114"/>
      <c r="LKI50" s="163"/>
      <c r="LKJ50" s="116"/>
      <c r="LKK50" s="159"/>
      <c r="LKL50" s="159"/>
      <c r="LKM50" s="159"/>
      <c r="LKN50" s="161"/>
      <c r="LKO50" s="162"/>
      <c r="LKP50" s="114"/>
      <c r="LKQ50" s="163"/>
      <c r="LKR50" s="116"/>
      <c r="LKS50" s="159"/>
      <c r="LKT50" s="159"/>
      <c r="LKU50" s="159"/>
      <c r="LKV50" s="161"/>
      <c r="LKW50" s="162"/>
      <c r="LKX50" s="114"/>
      <c r="LKY50" s="163"/>
      <c r="LKZ50" s="116"/>
      <c r="LLA50" s="159"/>
      <c r="LLB50" s="159"/>
      <c r="LLC50" s="159"/>
      <c r="LLD50" s="161"/>
      <c r="LLE50" s="162"/>
      <c r="LLF50" s="114"/>
      <c r="LLG50" s="163"/>
      <c r="LLH50" s="116"/>
      <c r="LLI50" s="159"/>
      <c r="LLJ50" s="159"/>
      <c r="LLK50" s="159"/>
      <c r="LLL50" s="161"/>
      <c r="LLM50" s="162"/>
      <c r="LLN50" s="114"/>
      <c r="LLO50" s="163"/>
      <c r="LLP50" s="116"/>
      <c r="LLQ50" s="159"/>
      <c r="LLR50" s="159"/>
      <c r="LLS50" s="159"/>
      <c r="LLT50" s="161"/>
      <c r="LLU50" s="162"/>
      <c r="LLV50" s="114"/>
      <c r="LLW50" s="163"/>
      <c r="LLX50" s="116"/>
      <c r="LLY50" s="159"/>
      <c r="LLZ50" s="159"/>
      <c r="LMA50" s="159"/>
      <c r="LMB50" s="161"/>
      <c r="LMC50" s="162"/>
      <c r="LMD50" s="114"/>
      <c r="LME50" s="163"/>
      <c r="LMF50" s="116"/>
      <c r="LMG50" s="159"/>
      <c r="LMH50" s="159"/>
      <c r="LMI50" s="159"/>
      <c r="LMJ50" s="161"/>
      <c r="LMK50" s="162"/>
      <c r="LML50" s="114"/>
      <c r="LMM50" s="163"/>
      <c r="LMN50" s="116"/>
      <c r="LMO50" s="159"/>
      <c r="LMP50" s="159"/>
      <c r="LMQ50" s="159"/>
      <c r="LMR50" s="161"/>
      <c r="LMS50" s="162"/>
      <c r="LMT50" s="114"/>
      <c r="LMU50" s="163"/>
      <c r="LMV50" s="116"/>
      <c r="LMW50" s="159"/>
      <c r="LMX50" s="159"/>
      <c r="LMY50" s="159"/>
      <c r="LMZ50" s="161"/>
      <c r="LNA50" s="162"/>
      <c r="LNB50" s="114"/>
      <c r="LNC50" s="163"/>
      <c r="LND50" s="116"/>
      <c r="LNE50" s="159"/>
      <c r="LNF50" s="159"/>
      <c r="LNG50" s="159"/>
      <c r="LNH50" s="161"/>
      <c r="LNI50" s="162"/>
      <c r="LNJ50" s="114"/>
      <c r="LNK50" s="163"/>
      <c r="LNL50" s="116"/>
      <c r="LNM50" s="159"/>
      <c r="LNN50" s="159"/>
      <c r="LNO50" s="159"/>
      <c r="LNP50" s="161"/>
      <c r="LNQ50" s="162"/>
      <c r="LNR50" s="114"/>
      <c r="LNS50" s="163"/>
      <c r="LNT50" s="116"/>
      <c r="LNU50" s="159"/>
      <c r="LNV50" s="159"/>
      <c r="LNW50" s="159"/>
      <c r="LNX50" s="161"/>
      <c r="LNY50" s="162"/>
      <c r="LNZ50" s="114"/>
      <c r="LOA50" s="163"/>
      <c r="LOB50" s="116"/>
      <c r="LOC50" s="159"/>
      <c r="LOD50" s="159"/>
      <c r="LOE50" s="159"/>
      <c r="LOF50" s="161"/>
      <c r="LOG50" s="162"/>
      <c r="LOH50" s="114"/>
      <c r="LOI50" s="163"/>
      <c r="LOJ50" s="116"/>
      <c r="LOK50" s="159"/>
      <c r="LOL50" s="159"/>
      <c r="LOM50" s="159"/>
      <c r="LON50" s="161"/>
      <c r="LOO50" s="162"/>
      <c r="LOP50" s="114"/>
      <c r="LOQ50" s="163"/>
      <c r="LOR50" s="116"/>
      <c r="LOS50" s="159"/>
      <c r="LOT50" s="159"/>
      <c r="LOU50" s="159"/>
      <c r="LOV50" s="161"/>
      <c r="LOW50" s="162"/>
      <c r="LOX50" s="114"/>
      <c r="LOY50" s="163"/>
      <c r="LOZ50" s="116"/>
      <c r="LPA50" s="159"/>
      <c r="LPB50" s="159"/>
      <c r="LPC50" s="159"/>
      <c r="LPD50" s="161"/>
      <c r="LPE50" s="162"/>
      <c r="LPF50" s="114"/>
      <c r="LPG50" s="163"/>
      <c r="LPH50" s="116"/>
      <c r="LPI50" s="159"/>
      <c r="LPJ50" s="159"/>
      <c r="LPK50" s="159"/>
      <c r="LPL50" s="161"/>
      <c r="LPM50" s="162"/>
      <c r="LPN50" s="114"/>
      <c r="LPO50" s="163"/>
      <c r="LPP50" s="116"/>
      <c r="LPQ50" s="159"/>
      <c r="LPR50" s="159"/>
      <c r="LPS50" s="159"/>
      <c r="LPT50" s="161"/>
      <c r="LPU50" s="162"/>
      <c r="LPV50" s="114"/>
      <c r="LPW50" s="163"/>
      <c r="LPX50" s="116"/>
      <c r="LPY50" s="159"/>
      <c r="LPZ50" s="159"/>
      <c r="LQA50" s="159"/>
      <c r="LQB50" s="161"/>
      <c r="LQC50" s="162"/>
      <c r="LQD50" s="114"/>
      <c r="LQE50" s="163"/>
      <c r="LQF50" s="116"/>
      <c r="LQG50" s="159"/>
      <c r="LQH50" s="159"/>
      <c r="LQI50" s="159"/>
      <c r="LQJ50" s="161"/>
      <c r="LQK50" s="162"/>
      <c r="LQL50" s="114"/>
      <c r="LQM50" s="163"/>
      <c r="LQN50" s="116"/>
      <c r="LQO50" s="159"/>
      <c r="LQP50" s="159"/>
      <c r="LQQ50" s="159"/>
      <c r="LQR50" s="161"/>
      <c r="LQS50" s="162"/>
      <c r="LQT50" s="114"/>
      <c r="LQU50" s="163"/>
      <c r="LQV50" s="116"/>
      <c r="LQW50" s="159"/>
      <c r="LQX50" s="159"/>
      <c r="LQY50" s="159"/>
      <c r="LQZ50" s="161"/>
      <c r="LRA50" s="162"/>
      <c r="LRB50" s="114"/>
      <c r="LRC50" s="163"/>
      <c r="LRD50" s="116"/>
      <c r="LRE50" s="159"/>
      <c r="LRF50" s="159"/>
      <c r="LRG50" s="159"/>
      <c r="LRH50" s="161"/>
      <c r="LRI50" s="162"/>
      <c r="LRJ50" s="114"/>
      <c r="LRK50" s="163"/>
      <c r="LRL50" s="116"/>
      <c r="LRM50" s="159"/>
      <c r="LRN50" s="159"/>
      <c r="LRO50" s="159"/>
      <c r="LRP50" s="161"/>
      <c r="LRQ50" s="162"/>
      <c r="LRR50" s="114"/>
      <c r="LRS50" s="163"/>
      <c r="LRT50" s="116"/>
      <c r="LRU50" s="159"/>
      <c r="LRV50" s="159"/>
      <c r="LRW50" s="159"/>
      <c r="LRX50" s="161"/>
      <c r="LRY50" s="162"/>
      <c r="LRZ50" s="114"/>
      <c r="LSA50" s="163"/>
      <c r="LSB50" s="116"/>
      <c r="LSC50" s="159"/>
      <c r="LSD50" s="159"/>
      <c r="LSE50" s="159"/>
      <c r="LSF50" s="161"/>
      <c r="LSG50" s="162"/>
      <c r="LSH50" s="114"/>
      <c r="LSI50" s="163"/>
      <c r="LSJ50" s="116"/>
      <c r="LSK50" s="159"/>
      <c r="LSL50" s="159"/>
      <c r="LSM50" s="159"/>
      <c r="LSN50" s="161"/>
      <c r="LSO50" s="162"/>
      <c r="LSP50" s="114"/>
      <c r="LSQ50" s="163"/>
      <c r="LSR50" s="116"/>
      <c r="LSS50" s="159"/>
      <c r="LST50" s="159"/>
      <c r="LSU50" s="159"/>
      <c r="LSV50" s="161"/>
      <c r="LSW50" s="162"/>
      <c r="LSX50" s="114"/>
      <c r="LSY50" s="163"/>
      <c r="LSZ50" s="116"/>
      <c r="LTA50" s="159"/>
      <c r="LTB50" s="159"/>
      <c r="LTC50" s="159"/>
      <c r="LTD50" s="161"/>
      <c r="LTE50" s="162"/>
      <c r="LTF50" s="114"/>
      <c r="LTG50" s="163"/>
      <c r="LTH50" s="116"/>
      <c r="LTI50" s="159"/>
      <c r="LTJ50" s="159"/>
      <c r="LTK50" s="159"/>
      <c r="LTL50" s="161"/>
      <c r="LTM50" s="162"/>
      <c r="LTN50" s="114"/>
      <c r="LTO50" s="163"/>
      <c r="LTP50" s="116"/>
      <c r="LTQ50" s="159"/>
      <c r="LTR50" s="159"/>
      <c r="LTS50" s="159"/>
      <c r="LTT50" s="161"/>
      <c r="LTU50" s="162"/>
      <c r="LTV50" s="114"/>
      <c r="LTW50" s="163"/>
      <c r="LTX50" s="116"/>
      <c r="LTY50" s="159"/>
      <c r="LTZ50" s="159"/>
      <c r="LUA50" s="159"/>
      <c r="LUB50" s="161"/>
      <c r="LUC50" s="162"/>
      <c r="LUD50" s="114"/>
      <c r="LUE50" s="163"/>
      <c r="LUF50" s="116"/>
      <c r="LUG50" s="159"/>
      <c r="LUH50" s="159"/>
      <c r="LUI50" s="159"/>
      <c r="LUJ50" s="161"/>
      <c r="LUK50" s="162"/>
      <c r="LUL50" s="114"/>
      <c r="LUM50" s="163"/>
      <c r="LUN50" s="116"/>
      <c r="LUO50" s="159"/>
      <c r="LUP50" s="159"/>
      <c r="LUQ50" s="159"/>
      <c r="LUR50" s="161"/>
      <c r="LUS50" s="162"/>
      <c r="LUT50" s="114"/>
      <c r="LUU50" s="163"/>
      <c r="LUV50" s="116"/>
      <c r="LUW50" s="159"/>
      <c r="LUX50" s="159"/>
      <c r="LUY50" s="159"/>
      <c r="LUZ50" s="161"/>
      <c r="LVA50" s="162"/>
      <c r="LVB50" s="114"/>
      <c r="LVC50" s="163"/>
      <c r="LVD50" s="116"/>
      <c r="LVE50" s="159"/>
      <c r="LVF50" s="159"/>
      <c r="LVG50" s="159"/>
      <c r="LVH50" s="161"/>
      <c r="LVI50" s="162"/>
      <c r="LVJ50" s="114"/>
      <c r="LVK50" s="163"/>
      <c r="LVL50" s="116"/>
      <c r="LVM50" s="159"/>
      <c r="LVN50" s="159"/>
      <c r="LVO50" s="159"/>
      <c r="LVP50" s="161"/>
      <c r="LVQ50" s="162"/>
      <c r="LVR50" s="114"/>
      <c r="LVS50" s="163"/>
      <c r="LVT50" s="116"/>
      <c r="LVU50" s="159"/>
      <c r="LVV50" s="159"/>
      <c r="LVW50" s="159"/>
      <c r="LVX50" s="161"/>
      <c r="LVY50" s="162"/>
      <c r="LVZ50" s="114"/>
      <c r="LWA50" s="163"/>
      <c r="LWB50" s="116"/>
      <c r="LWC50" s="159"/>
      <c r="LWD50" s="159"/>
      <c r="LWE50" s="159"/>
      <c r="LWF50" s="161"/>
      <c r="LWG50" s="162"/>
      <c r="LWH50" s="114"/>
      <c r="LWI50" s="163"/>
      <c r="LWJ50" s="116"/>
      <c r="LWK50" s="159"/>
      <c r="LWL50" s="159"/>
      <c r="LWM50" s="159"/>
      <c r="LWN50" s="161"/>
      <c r="LWO50" s="162"/>
      <c r="LWP50" s="114"/>
      <c r="LWQ50" s="163"/>
      <c r="LWR50" s="116"/>
      <c r="LWS50" s="159"/>
      <c r="LWT50" s="159"/>
      <c r="LWU50" s="159"/>
      <c r="LWV50" s="161"/>
      <c r="LWW50" s="162"/>
      <c r="LWX50" s="114"/>
      <c r="LWY50" s="163"/>
      <c r="LWZ50" s="116"/>
      <c r="LXA50" s="159"/>
      <c r="LXB50" s="159"/>
      <c r="LXC50" s="159"/>
      <c r="LXD50" s="161"/>
      <c r="LXE50" s="162"/>
      <c r="LXF50" s="114"/>
      <c r="LXG50" s="163"/>
      <c r="LXH50" s="116"/>
      <c r="LXI50" s="159"/>
      <c r="LXJ50" s="159"/>
      <c r="LXK50" s="159"/>
      <c r="LXL50" s="161"/>
      <c r="LXM50" s="162"/>
      <c r="LXN50" s="114"/>
      <c r="LXO50" s="163"/>
      <c r="LXP50" s="116"/>
      <c r="LXQ50" s="159"/>
      <c r="LXR50" s="159"/>
      <c r="LXS50" s="159"/>
      <c r="LXT50" s="161"/>
      <c r="LXU50" s="162"/>
      <c r="LXV50" s="114"/>
      <c r="LXW50" s="163"/>
      <c r="LXX50" s="116"/>
      <c r="LXY50" s="159"/>
      <c r="LXZ50" s="159"/>
      <c r="LYA50" s="159"/>
      <c r="LYB50" s="161"/>
      <c r="LYC50" s="162"/>
      <c r="LYD50" s="114"/>
      <c r="LYE50" s="163"/>
      <c r="LYF50" s="116"/>
      <c r="LYG50" s="159"/>
      <c r="LYH50" s="159"/>
      <c r="LYI50" s="159"/>
      <c r="LYJ50" s="161"/>
      <c r="LYK50" s="162"/>
      <c r="LYL50" s="114"/>
      <c r="LYM50" s="163"/>
      <c r="LYN50" s="116"/>
      <c r="LYO50" s="159"/>
      <c r="LYP50" s="159"/>
      <c r="LYQ50" s="159"/>
      <c r="LYR50" s="161"/>
      <c r="LYS50" s="162"/>
      <c r="LYT50" s="114"/>
      <c r="LYU50" s="163"/>
      <c r="LYV50" s="116"/>
      <c r="LYW50" s="159"/>
      <c r="LYX50" s="159"/>
      <c r="LYY50" s="159"/>
      <c r="LYZ50" s="161"/>
      <c r="LZA50" s="162"/>
      <c r="LZB50" s="114"/>
      <c r="LZC50" s="163"/>
      <c r="LZD50" s="116"/>
      <c r="LZE50" s="159"/>
      <c r="LZF50" s="159"/>
      <c r="LZG50" s="159"/>
      <c r="LZH50" s="161"/>
      <c r="LZI50" s="162"/>
      <c r="LZJ50" s="114"/>
      <c r="LZK50" s="163"/>
      <c r="LZL50" s="116"/>
      <c r="LZM50" s="159"/>
      <c r="LZN50" s="159"/>
      <c r="LZO50" s="159"/>
      <c r="LZP50" s="161"/>
      <c r="LZQ50" s="162"/>
      <c r="LZR50" s="114"/>
      <c r="LZS50" s="163"/>
      <c r="LZT50" s="116"/>
      <c r="LZU50" s="159"/>
      <c r="LZV50" s="159"/>
      <c r="LZW50" s="159"/>
      <c r="LZX50" s="161"/>
      <c r="LZY50" s="162"/>
      <c r="LZZ50" s="114"/>
      <c r="MAA50" s="163"/>
      <c r="MAB50" s="116"/>
      <c r="MAC50" s="159"/>
      <c r="MAD50" s="159"/>
      <c r="MAE50" s="159"/>
      <c r="MAF50" s="161"/>
      <c r="MAG50" s="162"/>
      <c r="MAH50" s="114"/>
      <c r="MAI50" s="163"/>
      <c r="MAJ50" s="116"/>
      <c r="MAK50" s="159"/>
      <c r="MAL50" s="159"/>
      <c r="MAM50" s="159"/>
      <c r="MAN50" s="161"/>
      <c r="MAO50" s="162"/>
      <c r="MAP50" s="114"/>
      <c r="MAQ50" s="163"/>
      <c r="MAR50" s="116"/>
      <c r="MAS50" s="159"/>
      <c r="MAT50" s="159"/>
      <c r="MAU50" s="159"/>
      <c r="MAV50" s="161"/>
      <c r="MAW50" s="162"/>
      <c r="MAX50" s="114"/>
      <c r="MAY50" s="163"/>
      <c r="MAZ50" s="116"/>
      <c r="MBA50" s="159"/>
      <c r="MBB50" s="159"/>
      <c r="MBC50" s="159"/>
      <c r="MBD50" s="161"/>
      <c r="MBE50" s="162"/>
      <c r="MBF50" s="114"/>
      <c r="MBG50" s="163"/>
      <c r="MBH50" s="116"/>
      <c r="MBI50" s="159"/>
      <c r="MBJ50" s="159"/>
      <c r="MBK50" s="159"/>
      <c r="MBL50" s="161"/>
      <c r="MBM50" s="162"/>
      <c r="MBN50" s="114"/>
      <c r="MBO50" s="163"/>
      <c r="MBP50" s="116"/>
      <c r="MBQ50" s="159"/>
      <c r="MBR50" s="159"/>
      <c r="MBS50" s="159"/>
      <c r="MBT50" s="161"/>
      <c r="MBU50" s="162"/>
      <c r="MBV50" s="114"/>
      <c r="MBW50" s="163"/>
      <c r="MBX50" s="116"/>
      <c r="MBY50" s="159"/>
      <c r="MBZ50" s="159"/>
      <c r="MCA50" s="159"/>
      <c r="MCB50" s="161"/>
      <c r="MCC50" s="162"/>
      <c r="MCD50" s="114"/>
      <c r="MCE50" s="163"/>
      <c r="MCF50" s="116"/>
      <c r="MCG50" s="159"/>
      <c r="MCH50" s="159"/>
      <c r="MCI50" s="159"/>
      <c r="MCJ50" s="161"/>
      <c r="MCK50" s="162"/>
      <c r="MCL50" s="114"/>
      <c r="MCM50" s="163"/>
      <c r="MCN50" s="116"/>
      <c r="MCO50" s="159"/>
      <c r="MCP50" s="159"/>
      <c r="MCQ50" s="159"/>
      <c r="MCR50" s="161"/>
      <c r="MCS50" s="162"/>
      <c r="MCT50" s="114"/>
      <c r="MCU50" s="163"/>
      <c r="MCV50" s="116"/>
      <c r="MCW50" s="159"/>
      <c r="MCX50" s="159"/>
      <c r="MCY50" s="159"/>
      <c r="MCZ50" s="161"/>
      <c r="MDA50" s="162"/>
      <c r="MDB50" s="114"/>
      <c r="MDC50" s="163"/>
      <c r="MDD50" s="116"/>
      <c r="MDE50" s="159"/>
      <c r="MDF50" s="159"/>
      <c r="MDG50" s="159"/>
      <c r="MDH50" s="161"/>
      <c r="MDI50" s="162"/>
      <c r="MDJ50" s="114"/>
      <c r="MDK50" s="163"/>
      <c r="MDL50" s="116"/>
      <c r="MDM50" s="159"/>
      <c r="MDN50" s="159"/>
      <c r="MDO50" s="159"/>
      <c r="MDP50" s="161"/>
      <c r="MDQ50" s="162"/>
      <c r="MDR50" s="114"/>
      <c r="MDS50" s="163"/>
      <c r="MDT50" s="116"/>
      <c r="MDU50" s="159"/>
      <c r="MDV50" s="159"/>
      <c r="MDW50" s="159"/>
      <c r="MDX50" s="161"/>
      <c r="MDY50" s="162"/>
      <c r="MDZ50" s="114"/>
      <c r="MEA50" s="163"/>
      <c r="MEB50" s="116"/>
      <c r="MEC50" s="159"/>
      <c r="MED50" s="159"/>
      <c r="MEE50" s="159"/>
      <c r="MEF50" s="161"/>
      <c r="MEG50" s="162"/>
      <c r="MEH50" s="114"/>
      <c r="MEI50" s="163"/>
      <c r="MEJ50" s="116"/>
      <c r="MEK50" s="159"/>
      <c r="MEL50" s="159"/>
      <c r="MEM50" s="159"/>
      <c r="MEN50" s="161"/>
      <c r="MEO50" s="162"/>
      <c r="MEP50" s="114"/>
      <c r="MEQ50" s="163"/>
      <c r="MER50" s="116"/>
      <c r="MES50" s="159"/>
      <c r="MET50" s="159"/>
      <c r="MEU50" s="159"/>
      <c r="MEV50" s="161"/>
      <c r="MEW50" s="162"/>
      <c r="MEX50" s="114"/>
      <c r="MEY50" s="163"/>
      <c r="MEZ50" s="116"/>
      <c r="MFA50" s="159"/>
      <c r="MFB50" s="159"/>
      <c r="MFC50" s="159"/>
      <c r="MFD50" s="161"/>
      <c r="MFE50" s="162"/>
      <c r="MFF50" s="114"/>
      <c r="MFG50" s="163"/>
      <c r="MFH50" s="116"/>
      <c r="MFI50" s="159"/>
      <c r="MFJ50" s="159"/>
      <c r="MFK50" s="159"/>
      <c r="MFL50" s="161"/>
      <c r="MFM50" s="162"/>
      <c r="MFN50" s="114"/>
      <c r="MFO50" s="163"/>
      <c r="MFP50" s="116"/>
      <c r="MFQ50" s="159"/>
      <c r="MFR50" s="159"/>
      <c r="MFS50" s="159"/>
      <c r="MFT50" s="161"/>
      <c r="MFU50" s="162"/>
      <c r="MFV50" s="114"/>
      <c r="MFW50" s="163"/>
      <c r="MFX50" s="116"/>
      <c r="MFY50" s="159"/>
      <c r="MFZ50" s="159"/>
      <c r="MGA50" s="159"/>
      <c r="MGB50" s="161"/>
      <c r="MGC50" s="162"/>
      <c r="MGD50" s="114"/>
      <c r="MGE50" s="163"/>
      <c r="MGF50" s="116"/>
      <c r="MGG50" s="159"/>
      <c r="MGH50" s="159"/>
      <c r="MGI50" s="159"/>
      <c r="MGJ50" s="161"/>
      <c r="MGK50" s="162"/>
      <c r="MGL50" s="114"/>
      <c r="MGM50" s="163"/>
      <c r="MGN50" s="116"/>
      <c r="MGO50" s="159"/>
      <c r="MGP50" s="159"/>
      <c r="MGQ50" s="159"/>
      <c r="MGR50" s="161"/>
      <c r="MGS50" s="162"/>
      <c r="MGT50" s="114"/>
      <c r="MGU50" s="163"/>
      <c r="MGV50" s="116"/>
      <c r="MGW50" s="159"/>
      <c r="MGX50" s="159"/>
      <c r="MGY50" s="159"/>
      <c r="MGZ50" s="161"/>
      <c r="MHA50" s="162"/>
      <c r="MHB50" s="114"/>
      <c r="MHC50" s="163"/>
      <c r="MHD50" s="116"/>
      <c r="MHE50" s="159"/>
      <c r="MHF50" s="159"/>
      <c r="MHG50" s="159"/>
      <c r="MHH50" s="161"/>
      <c r="MHI50" s="162"/>
      <c r="MHJ50" s="114"/>
      <c r="MHK50" s="163"/>
      <c r="MHL50" s="116"/>
      <c r="MHM50" s="159"/>
      <c r="MHN50" s="159"/>
      <c r="MHO50" s="159"/>
      <c r="MHP50" s="161"/>
      <c r="MHQ50" s="162"/>
      <c r="MHR50" s="114"/>
      <c r="MHS50" s="163"/>
      <c r="MHT50" s="116"/>
      <c r="MHU50" s="159"/>
      <c r="MHV50" s="159"/>
      <c r="MHW50" s="159"/>
      <c r="MHX50" s="161"/>
      <c r="MHY50" s="162"/>
      <c r="MHZ50" s="114"/>
      <c r="MIA50" s="163"/>
      <c r="MIB50" s="116"/>
      <c r="MIC50" s="159"/>
      <c r="MID50" s="159"/>
      <c r="MIE50" s="159"/>
      <c r="MIF50" s="161"/>
      <c r="MIG50" s="162"/>
      <c r="MIH50" s="114"/>
      <c r="MII50" s="163"/>
      <c r="MIJ50" s="116"/>
      <c r="MIK50" s="159"/>
      <c r="MIL50" s="159"/>
      <c r="MIM50" s="159"/>
      <c r="MIN50" s="161"/>
      <c r="MIO50" s="162"/>
      <c r="MIP50" s="114"/>
      <c r="MIQ50" s="163"/>
      <c r="MIR50" s="116"/>
      <c r="MIS50" s="159"/>
      <c r="MIT50" s="159"/>
      <c r="MIU50" s="159"/>
      <c r="MIV50" s="161"/>
      <c r="MIW50" s="162"/>
      <c r="MIX50" s="114"/>
      <c r="MIY50" s="163"/>
      <c r="MIZ50" s="116"/>
      <c r="MJA50" s="159"/>
      <c r="MJB50" s="159"/>
      <c r="MJC50" s="159"/>
      <c r="MJD50" s="161"/>
      <c r="MJE50" s="162"/>
      <c r="MJF50" s="114"/>
      <c r="MJG50" s="163"/>
      <c r="MJH50" s="116"/>
      <c r="MJI50" s="159"/>
      <c r="MJJ50" s="159"/>
      <c r="MJK50" s="159"/>
      <c r="MJL50" s="161"/>
      <c r="MJM50" s="162"/>
      <c r="MJN50" s="114"/>
      <c r="MJO50" s="163"/>
      <c r="MJP50" s="116"/>
      <c r="MJQ50" s="159"/>
      <c r="MJR50" s="159"/>
      <c r="MJS50" s="159"/>
      <c r="MJT50" s="161"/>
      <c r="MJU50" s="162"/>
      <c r="MJV50" s="114"/>
      <c r="MJW50" s="163"/>
      <c r="MJX50" s="116"/>
      <c r="MJY50" s="159"/>
      <c r="MJZ50" s="159"/>
      <c r="MKA50" s="159"/>
      <c r="MKB50" s="161"/>
      <c r="MKC50" s="162"/>
      <c r="MKD50" s="114"/>
      <c r="MKE50" s="163"/>
      <c r="MKF50" s="116"/>
      <c r="MKG50" s="159"/>
      <c r="MKH50" s="159"/>
      <c r="MKI50" s="159"/>
      <c r="MKJ50" s="161"/>
      <c r="MKK50" s="162"/>
      <c r="MKL50" s="114"/>
      <c r="MKM50" s="163"/>
      <c r="MKN50" s="116"/>
      <c r="MKO50" s="159"/>
      <c r="MKP50" s="159"/>
      <c r="MKQ50" s="159"/>
      <c r="MKR50" s="161"/>
      <c r="MKS50" s="162"/>
      <c r="MKT50" s="114"/>
      <c r="MKU50" s="163"/>
      <c r="MKV50" s="116"/>
      <c r="MKW50" s="159"/>
      <c r="MKX50" s="159"/>
      <c r="MKY50" s="159"/>
      <c r="MKZ50" s="161"/>
      <c r="MLA50" s="162"/>
      <c r="MLB50" s="114"/>
      <c r="MLC50" s="163"/>
      <c r="MLD50" s="116"/>
      <c r="MLE50" s="159"/>
      <c r="MLF50" s="159"/>
      <c r="MLG50" s="159"/>
      <c r="MLH50" s="161"/>
      <c r="MLI50" s="162"/>
      <c r="MLJ50" s="114"/>
      <c r="MLK50" s="163"/>
      <c r="MLL50" s="116"/>
      <c r="MLM50" s="159"/>
      <c r="MLN50" s="159"/>
      <c r="MLO50" s="159"/>
      <c r="MLP50" s="161"/>
      <c r="MLQ50" s="162"/>
      <c r="MLR50" s="114"/>
      <c r="MLS50" s="163"/>
      <c r="MLT50" s="116"/>
      <c r="MLU50" s="159"/>
      <c r="MLV50" s="159"/>
      <c r="MLW50" s="159"/>
      <c r="MLX50" s="161"/>
      <c r="MLY50" s="162"/>
      <c r="MLZ50" s="114"/>
      <c r="MMA50" s="163"/>
      <c r="MMB50" s="116"/>
      <c r="MMC50" s="159"/>
      <c r="MMD50" s="159"/>
      <c r="MME50" s="159"/>
      <c r="MMF50" s="161"/>
      <c r="MMG50" s="162"/>
      <c r="MMH50" s="114"/>
      <c r="MMI50" s="163"/>
      <c r="MMJ50" s="116"/>
      <c r="MMK50" s="159"/>
      <c r="MML50" s="159"/>
      <c r="MMM50" s="159"/>
      <c r="MMN50" s="161"/>
      <c r="MMO50" s="162"/>
      <c r="MMP50" s="114"/>
      <c r="MMQ50" s="163"/>
      <c r="MMR50" s="116"/>
      <c r="MMS50" s="159"/>
      <c r="MMT50" s="159"/>
      <c r="MMU50" s="159"/>
      <c r="MMV50" s="161"/>
      <c r="MMW50" s="162"/>
      <c r="MMX50" s="114"/>
      <c r="MMY50" s="163"/>
      <c r="MMZ50" s="116"/>
      <c r="MNA50" s="159"/>
      <c r="MNB50" s="159"/>
      <c r="MNC50" s="159"/>
      <c r="MND50" s="161"/>
      <c r="MNE50" s="162"/>
      <c r="MNF50" s="114"/>
      <c r="MNG50" s="163"/>
      <c r="MNH50" s="116"/>
      <c r="MNI50" s="159"/>
      <c r="MNJ50" s="159"/>
      <c r="MNK50" s="159"/>
      <c r="MNL50" s="161"/>
      <c r="MNM50" s="162"/>
      <c r="MNN50" s="114"/>
      <c r="MNO50" s="163"/>
      <c r="MNP50" s="116"/>
      <c r="MNQ50" s="159"/>
      <c r="MNR50" s="159"/>
      <c r="MNS50" s="159"/>
      <c r="MNT50" s="161"/>
      <c r="MNU50" s="162"/>
      <c r="MNV50" s="114"/>
      <c r="MNW50" s="163"/>
      <c r="MNX50" s="116"/>
      <c r="MNY50" s="159"/>
      <c r="MNZ50" s="159"/>
      <c r="MOA50" s="159"/>
      <c r="MOB50" s="161"/>
      <c r="MOC50" s="162"/>
      <c r="MOD50" s="114"/>
      <c r="MOE50" s="163"/>
      <c r="MOF50" s="116"/>
      <c r="MOG50" s="159"/>
      <c r="MOH50" s="159"/>
      <c r="MOI50" s="159"/>
      <c r="MOJ50" s="161"/>
      <c r="MOK50" s="162"/>
      <c r="MOL50" s="114"/>
      <c r="MOM50" s="163"/>
      <c r="MON50" s="116"/>
      <c r="MOO50" s="159"/>
      <c r="MOP50" s="159"/>
      <c r="MOQ50" s="159"/>
      <c r="MOR50" s="161"/>
      <c r="MOS50" s="162"/>
      <c r="MOT50" s="114"/>
      <c r="MOU50" s="163"/>
      <c r="MOV50" s="116"/>
      <c r="MOW50" s="159"/>
      <c r="MOX50" s="159"/>
      <c r="MOY50" s="159"/>
      <c r="MOZ50" s="161"/>
      <c r="MPA50" s="162"/>
      <c r="MPB50" s="114"/>
      <c r="MPC50" s="163"/>
      <c r="MPD50" s="116"/>
      <c r="MPE50" s="159"/>
      <c r="MPF50" s="159"/>
      <c r="MPG50" s="159"/>
      <c r="MPH50" s="161"/>
      <c r="MPI50" s="162"/>
      <c r="MPJ50" s="114"/>
      <c r="MPK50" s="163"/>
      <c r="MPL50" s="116"/>
      <c r="MPM50" s="159"/>
      <c r="MPN50" s="159"/>
      <c r="MPO50" s="159"/>
      <c r="MPP50" s="161"/>
      <c r="MPQ50" s="162"/>
      <c r="MPR50" s="114"/>
      <c r="MPS50" s="163"/>
      <c r="MPT50" s="116"/>
      <c r="MPU50" s="159"/>
      <c r="MPV50" s="159"/>
      <c r="MPW50" s="159"/>
      <c r="MPX50" s="161"/>
      <c r="MPY50" s="162"/>
      <c r="MPZ50" s="114"/>
      <c r="MQA50" s="163"/>
      <c r="MQB50" s="116"/>
      <c r="MQC50" s="159"/>
      <c r="MQD50" s="159"/>
      <c r="MQE50" s="159"/>
      <c r="MQF50" s="161"/>
      <c r="MQG50" s="162"/>
      <c r="MQH50" s="114"/>
      <c r="MQI50" s="163"/>
      <c r="MQJ50" s="116"/>
      <c r="MQK50" s="159"/>
      <c r="MQL50" s="159"/>
      <c r="MQM50" s="159"/>
      <c r="MQN50" s="161"/>
      <c r="MQO50" s="162"/>
      <c r="MQP50" s="114"/>
      <c r="MQQ50" s="163"/>
      <c r="MQR50" s="116"/>
      <c r="MQS50" s="159"/>
      <c r="MQT50" s="159"/>
      <c r="MQU50" s="159"/>
      <c r="MQV50" s="161"/>
      <c r="MQW50" s="162"/>
      <c r="MQX50" s="114"/>
      <c r="MQY50" s="163"/>
      <c r="MQZ50" s="116"/>
      <c r="MRA50" s="159"/>
      <c r="MRB50" s="159"/>
      <c r="MRC50" s="159"/>
      <c r="MRD50" s="161"/>
      <c r="MRE50" s="162"/>
      <c r="MRF50" s="114"/>
      <c r="MRG50" s="163"/>
      <c r="MRH50" s="116"/>
      <c r="MRI50" s="159"/>
      <c r="MRJ50" s="159"/>
      <c r="MRK50" s="159"/>
      <c r="MRL50" s="161"/>
      <c r="MRM50" s="162"/>
      <c r="MRN50" s="114"/>
      <c r="MRO50" s="163"/>
      <c r="MRP50" s="116"/>
      <c r="MRQ50" s="159"/>
      <c r="MRR50" s="159"/>
      <c r="MRS50" s="159"/>
      <c r="MRT50" s="161"/>
      <c r="MRU50" s="162"/>
      <c r="MRV50" s="114"/>
      <c r="MRW50" s="163"/>
      <c r="MRX50" s="116"/>
      <c r="MRY50" s="159"/>
      <c r="MRZ50" s="159"/>
      <c r="MSA50" s="159"/>
      <c r="MSB50" s="161"/>
      <c r="MSC50" s="162"/>
      <c r="MSD50" s="114"/>
      <c r="MSE50" s="163"/>
      <c r="MSF50" s="116"/>
      <c r="MSG50" s="159"/>
      <c r="MSH50" s="159"/>
      <c r="MSI50" s="159"/>
      <c r="MSJ50" s="161"/>
      <c r="MSK50" s="162"/>
      <c r="MSL50" s="114"/>
      <c r="MSM50" s="163"/>
      <c r="MSN50" s="116"/>
      <c r="MSO50" s="159"/>
      <c r="MSP50" s="159"/>
      <c r="MSQ50" s="159"/>
      <c r="MSR50" s="161"/>
      <c r="MSS50" s="162"/>
      <c r="MST50" s="114"/>
      <c r="MSU50" s="163"/>
      <c r="MSV50" s="116"/>
      <c r="MSW50" s="159"/>
      <c r="MSX50" s="159"/>
      <c r="MSY50" s="159"/>
      <c r="MSZ50" s="161"/>
      <c r="MTA50" s="162"/>
      <c r="MTB50" s="114"/>
      <c r="MTC50" s="163"/>
      <c r="MTD50" s="116"/>
      <c r="MTE50" s="159"/>
      <c r="MTF50" s="159"/>
      <c r="MTG50" s="159"/>
      <c r="MTH50" s="161"/>
      <c r="MTI50" s="162"/>
      <c r="MTJ50" s="114"/>
      <c r="MTK50" s="163"/>
      <c r="MTL50" s="116"/>
      <c r="MTM50" s="159"/>
      <c r="MTN50" s="159"/>
      <c r="MTO50" s="159"/>
      <c r="MTP50" s="161"/>
      <c r="MTQ50" s="162"/>
      <c r="MTR50" s="114"/>
      <c r="MTS50" s="163"/>
      <c r="MTT50" s="116"/>
      <c r="MTU50" s="159"/>
      <c r="MTV50" s="159"/>
      <c r="MTW50" s="159"/>
      <c r="MTX50" s="161"/>
      <c r="MTY50" s="162"/>
      <c r="MTZ50" s="114"/>
      <c r="MUA50" s="163"/>
      <c r="MUB50" s="116"/>
      <c r="MUC50" s="159"/>
      <c r="MUD50" s="159"/>
      <c r="MUE50" s="159"/>
      <c r="MUF50" s="161"/>
      <c r="MUG50" s="162"/>
      <c r="MUH50" s="114"/>
      <c r="MUI50" s="163"/>
      <c r="MUJ50" s="116"/>
      <c r="MUK50" s="159"/>
      <c r="MUL50" s="159"/>
      <c r="MUM50" s="159"/>
      <c r="MUN50" s="161"/>
      <c r="MUO50" s="162"/>
      <c r="MUP50" s="114"/>
      <c r="MUQ50" s="163"/>
      <c r="MUR50" s="116"/>
      <c r="MUS50" s="159"/>
      <c r="MUT50" s="159"/>
      <c r="MUU50" s="159"/>
      <c r="MUV50" s="161"/>
      <c r="MUW50" s="162"/>
      <c r="MUX50" s="114"/>
      <c r="MUY50" s="163"/>
      <c r="MUZ50" s="116"/>
      <c r="MVA50" s="159"/>
      <c r="MVB50" s="159"/>
      <c r="MVC50" s="159"/>
      <c r="MVD50" s="161"/>
      <c r="MVE50" s="162"/>
      <c r="MVF50" s="114"/>
      <c r="MVG50" s="163"/>
      <c r="MVH50" s="116"/>
      <c r="MVI50" s="159"/>
      <c r="MVJ50" s="159"/>
      <c r="MVK50" s="159"/>
      <c r="MVL50" s="161"/>
      <c r="MVM50" s="162"/>
      <c r="MVN50" s="114"/>
      <c r="MVO50" s="163"/>
      <c r="MVP50" s="116"/>
      <c r="MVQ50" s="159"/>
      <c r="MVR50" s="159"/>
      <c r="MVS50" s="159"/>
      <c r="MVT50" s="161"/>
      <c r="MVU50" s="162"/>
      <c r="MVV50" s="114"/>
      <c r="MVW50" s="163"/>
      <c r="MVX50" s="116"/>
      <c r="MVY50" s="159"/>
      <c r="MVZ50" s="159"/>
      <c r="MWA50" s="159"/>
      <c r="MWB50" s="161"/>
      <c r="MWC50" s="162"/>
      <c r="MWD50" s="114"/>
      <c r="MWE50" s="163"/>
      <c r="MWF50" s="116"/>
      <c r="MWG50" s="159"/>
      <c r="MWH50" s="159"/>
      <c r="MWI50" s="159"/>
      <c r="MWJ50" s="161"/>
      <c r="MWK50" s="162"/>
      <c r="MWL50" s="114"/>
      <c r="MWM50" s="163"/>
      <c r="MWN50" s="116"/>
      <c r="MWO50" s="159"/>
      <c r="MWP50" s="159"/>
      <c r="MWQ50" s="159"/>
      <c r="MWR50" s="161"/>
      <c r="MWS50" s="162"/>
      <c r="MWT50" s="114"/>
      <c r="MWU50" s="163"/>
      <c r="MWV50" s="116"/>
      <c r="MWW50" s="159"/>
      <c r="MWX50" s="159"/>
      <c r="MWY50" s="159"/>
      <c r="MWZ50" s="161"/>
      <c r="MXA50" s="162"/>
      <c r="MXB50" s="114"/>
      <c r="MXC50" s="163"/>
      <c r="MXD50" s="116"/>
      <c r="MXE50" s="159"/>
      <c r="MXF50" s="159"/>
      <c r="MXG50" s="159"/>
      <c r="MXH50" s="161"/>
      <c r="MXI50" s="162"/>
      <c r="MXJ50" s="114"/>
      <c r="MXK50" s="163"/>
      <c r="MXL50" s="116"/>
      <c r="MXM50" s="159"/>
      <c r="MXN50" s="159"/>
      <c r="MXO50" s="159"/>
      <c r="MXP50" s="161"/>
      <c r="MXQ50" s="162"/>
      <c r="MXR50" s="114"/>
      <c r="MXS50" s="163"/>
      <c r="MXT50" s="116"/>
      <c r="MXU50" s="159"/>
      <c r="MXV50" s="159"/>
      <c r="MXW50" s="159"/>
      <c r="MXX50" s="161"/>
      <c r="MXY50" s="162"/>
      <c r="MXZ50" s="114"/>
      <c r="MYA50" s="163"/>
      <c r="MYB50" s="116"/>
      <c r="MYC50" s="159"/>
      <c r="MYD50" s="159"/>
      <c r="MYE50" s="159"/>
      <c r="MYF50" s="161"/>
      <c r="MYG50" s="162"/>
      <c r="MYH50" s="114"/>
      <c r="MYI50" s="163"/>
      <c r="MYJ50" s="116"/>
      <c r="MYK50" s="159"/>
      <c r="MYL50" s="159"/>
      <c r="MYM50" s="159"/>
      <c r="MYN50" s="161"/>
      <c r="MYO50" s="162"/>
      <c r="MYP50" s="114"/>
      <c r="MYQ50" s="163"/>
      <c r="MYR50" s="116"/>
      <c r="MYS50" s="159"/>
      <c r="MYT50" s="159"/>
      <c r="MYU50" s="159"/>
      <c r="MYV50" s="161"/>
      <c r="MYW50" s="162"/>
      <c r="MYX50" s="114"/>
      <c r="MYY50" s="163"/>
      <c r="MYZ50" s="116"/>
      <c r="MZA50" s="159"/>
      <c r="MZB50" s="159"/>
      <c r="MZC50" s="159"/>
      <c r="MZD50" s="161"/>
      <c r="MZE50" s="162"/>
      <c r="MZF50" s="114"/>
      <c r="MZG50" s="163"/>
      <c r="MZH50" s="116"/>
      <c r="MZI50" s="159"/>
      <c r="MZJ50" s="159"/>
      <c r="MZK50" s="159"/>
      <c r="MZL50" s="161"/>
      <c r="MZM50" s="162"/>
      <c r="MZN50" s="114"/>
      <c r="MZO50" s="163"/>
      <c r="MZP50" s="116"/>
      <c r="MZQ50" s="159"/>
      <c r="MZR50" s="159"/>
      <c r="MZS50" s="159"/>
      <c r="MZT50" s="161"/>
      <c r="MZU50" s="162"/>
      <c r="MZV50" s="114"/>
      <c r="MZW50" s="163"/>
      <c r="MZX50" s="116"/>
      <c r="MZY50" s="159"/>
      <c r="MZZ50" s="159"/>
      <c r="NAA50" s="159"/>
      <c r="NAB50" s="161"/>
      <c r="NAC50" s="162"/>
      <c r="NAD50" s="114"/>
      <c r="NAE50" s="163"/>
      <c r="NAF50" s="116"/>
      <c r="NAG50" s="159"/>
      <c r="NAH50" s="159"/>
      <c r="NAI50" s="159"/>
      <c r="NAJ50" s="161"/>
      <c r="NAK50" s="162"/>
      <c r="NAL50" s="114"/>
      <c r="NAM50" s="163"/>
      <c r="NAN50" s="116"/>
      <c r="NAO50" s="159"/>
      <c r="NAP50" s="159"/>
      <c r="NAQ50" s="159"/>
      <c r="NAR50" s="161"/>
      <c r="NAS50" s="162"/>
      <c r="NAT50" s="114"/>
      <c r="NAU50" s="163"/>
      <c r="NAV50" s="116"/>
      <c r="NAW50" s="159"/>
      <c r="NAX50" s="159"/>
      <c r="NAY50" s="159"/>
      <c r="NAZ50" s="161"/>
      <c r="NBA50" s="162"/>
      <c r="NBB50" s="114"/>
      <c r="NBC50" s="163"/>
      <c r="NBD50" s="116"/>
      <c r="NBE50" s="159"/>
      <c r="NBF50" s="159"/>
      <c r="NBG50" s="159"/>
      <c r="NBH50" s="161"/>
      <c r="NBI50" s="162"/>
      <c r="NBJ50" s="114"/>
      <c r="NBK50" s="163"/>
      <c r="NBL50" s="116"/>
      <c r="NBM50" s="159"/>
      <c r="NBN50" s="159"/>
      <c r="NBO50" s="159"/>
      <c r="NBP50" s="161"/>
      <c r="NBQ50" s="162"/>
      <c r="NBR50" s="114"/>
      <c r="NBS50" s="163"/>
      <c r="NBT50" s="116"/>
      <c r="NBU50" s="159"/>
      <c r="NBV50" s="159"/>
      <c r="NBW50" s="159"/>
      <c r="NBX50" s="161"/>
      <c r="NBY50" s="162"/>
      <c r="NBZ50" s="114"/>
      <c r="NCA50" s="163"/>
      <c r="NCB50" s="116"/>
      <c r="NCC50" s="159"/>
      <c r="NCD50" s="159"/>
      <c r="NCE50" s="159"/>
      <c r="NCF50" s="161"/>
      <c r="NCG50" s="162"/>
      <c r="NCH50" s="114"/>
      <c r="NCI50" s="163"/>
      <c r="NCJ50" s="116"/>
      <c r="NCK50" s="159"/>
      <c r="NCL50" s="159"/>
      <c r="NCM50" s="159"/>
      <c r="NCN50" s="161"/>
      <c r="NCO50" s="162"/>
      <c r="NCP50" s="114"/>
      <c r="NCQ50" s="163"/>
      <c r="NCR50" s="116"/>
      <c r="NCS50" s="159"/>
      <c r="NCT50" s="159"/>
      <c r="NCU50" s="159"/>
      <c r="NCV50" s="161"/>
      <c r="NCW50" s="162"/>
      <c r="NCX50" s="114"/>
      <c r="NCY50" s="163"/>
      <c r="NCZ50" s="116"/>
      <c r="NDA50" s="159"/>
      <c r="NDB50" s="159"/>
      <c r="NDC50" s="159"/>
      <c r="NDD50" s="161"/>
      <c r="NDE50" s="162"/>
      <c r="NDF50" s="114"/>
      <c r="NDG50" s="163"/>
      <c r="NDH50" s="116"/>
      <c r="NDI50" s="159"/>
      <c r="NDJ50" s="159"/>
      <c r="NDK50" s="159"/>
      <c r="NDL50" s="161"/>
      <c r="NDM50" s="162"/>
      <c r="NDN50" s="114"/>
      <c r="NDO50" s="163"/>
      <c r="NDP50" s="116"/>
      <c r="NDQ50" s="159"/>
      <c r="NDR50" s="159"/>
      <c r="NDS50" s="159"/>
      <c r="NDT50" s="161"/>
      <c r="NDU50" s="162"/>
      <c r="NDV50" s="114"/>
      <c r="NDW50" s="163"/>
      <c r="NDX50" s="116"/>
      <c r="NDY50" s="159"/>
      <c r="NDZ50" s="159"/>
      <c r="NEA50" s="159"/>
      <c r="NEB50" s="161"/>
      <c r="NEC50" s="162"/>
      <c r="NED50" s="114"/>
      <c r="NEE50" s="163"/>
      <c r="NEF50" s="116"/>
      <c r="NEG50" s="159"/>
      <c r="NEH50" s="159"/>
      <c r="NEI50" s="159"/>
      <c r="NEJ50" s="161"/>
      <c r="NEK50" s="162"/>
      <c r="NEL50" s="114"/>
      <c r="NEM50" s="163"/>
      <c r="NEN50" s="116"/>
      <c r="NEO50" s="159"/>
      <c r="NEP50" s="159"/>
      <c r="NEQ50" s="159"/>
      <c r="NER50" s="161"/>
      <c r="NES50" s="162"/>
      <c r="NET50" s="114"/>
      <c r="NEU50" s="163"/>
      <c r="NEV50" s="116"/>
      <c r="NEW50" s="159"/>
      <c r="NEX50" s="159"/>
      <c r="NEY50" s="159"/>
      <c r="NEZ50" s="161"/>
      <c r="NFA50" s="162"/>
      <c r="NFB50" s="114"/>
      <c r="NFC50" s="163"/>
      <c r="NFD50" s="116"/>
      <c r="NFE50" s="159"/>
      <c r="NFF50" s="159"/>
      <c r="NFG50" s="159"/>
      <c r="NFH50" s="161"/>
      <c r="NFI50" s="162"/>
      <c r="NFJ50" s="114"/>
      <c r="NFK50" s="163"/>
      <c r="NFL50" s="116"/>
      <c r="NFM50" s="159"/>
      <c r="NFN50" s="159"/>
      <c r="NFO50" s="159"/>
      <c r="NFP50" s="161"/>
      <c r="NFQ50" s="162"/>
      <c r="NFR50" s="114"/>
      <c r="NFS50" s="163"/>
      <c r="NFT50" s="116"/>
      <c r="NFU50" s="159"/>
      <c r="NFV50" s="159"/>
      <c r="NFW50" s="159"/>
      <c r="NFX50" s="161"/>
      <c r="NFY50" s="162"/>
      <c r="NFZ50" s="114"/>
      <c r="NGA50" s="163"/>
      <c r="NGB50" s="116"/>
      <c r="NGC50" s="159"/>
      <c r="NGD50" s="159"/>
      <c r="NGE50" s="159"/>
      <c r="NGF50" s="161"/>
      <c r="NGG50" s="162"/>
      <c r="NGH50" s="114"/>
      <c r="NGI50" s="163"/>
      <c r="NGJ50" s="116"/>
      <c r="NGK50" s="159"/>
      <c r="NGL50" s="159"/>
      <c r="NGM50" s="159"/>
      <c r="NGN50" s="161"/>
      <c r="NGO50" s="162"/>
      <c r="NGP50" s="114"/>
      <c r="NGQ50" s="163"/>
      <c r="NGR50" s="116"/>
      <c r="NGS50" s="159"/>
      <c r="NGT50" s="159"/>
      <c r="NGU50" s="159"/>
      <c r="NGV50" s="161"/>
      <c r="NGW50" s="162"/>
      <c r="NGX50" s="114"/>
      <c r="NGY50" s="163"/>
      <c r="NGZ50" s="116"/>
      <c r="NHA50" s="159"/>
      <c r="NHB50" s="159"/>
      <c r="NHC50" s="159"/>
      <c r="NHD50" s="161"/>
      <c r="NHE50" s="162"/>
      <c r="NHF50" s="114"/>
      <c r="NHG50" s="163"/>
      <c r="NHH50" s="116"/>
      <c r="NHI50" s="159"/>
      <c r="NHJ50" s="159"/>
      <c r="NHK50" s="159"/>
      <c r="NHL50" s="161"/>
      <c r="NHM50" s="162"/>
      <c r="NHN50" s="114"/>
      <c r="NHO50" s="163"/>
      <c r="NHP50" s="116"/>
      <c r="NHQ50" s="159"/>
      <c r="NHR50" s="159"/>
      <c r="NHS50" s="159"/>
      <c r="NHT50" s="161"/>
      <c r="NHU50" s="162"/>
      <c r="NHV50" s="114"/>
      <c r="NHW50" s="163"/>
      <c r="NHX50" s="116"/>
      <c r="NHY50" s="159"/>
      <c r="NHZ50" s="159"/>
      <c r="NIA50" s="159"/>
      <c r="NIB50" s="161"/>
      <c r="NIC50" s="162"/>
      <c r="NID50" s="114"/>
      <c r="NIE50" s="163"/>
      <c r="NIF50" s="116"/>
      <c r="NIG50" s="159"/>
      <c r="NIH50" s="159"/>
      <c r="NII50" s="159"/>
      <c r="NIJ50" s="161"/>
      <c r="NIK50" s="162"/>
      <c r="NIL50" s="114"/>
      <c r="NIM50" s="163"/>
      <c r="NIN50" s="116"/>
      <c r="NIO50" s="159"/>
      <c r="NIP50" s="159"/>
      <c r="NIQ50" s="159"/>
      <c r="NIR50" s="161"/>
      <c r="NIS50" s="162"/>
      <c r="NIT50" s="114"/>
      <c r="NIU50" s="163"/>
      <c r="NIV50" s="116"/>
      <c r="NIW50" s="159"/>
      <c r="NIX50" s="159"/>
      <c r="NIY50" s="159"/>
      <c r="NIZ50" s="161"/>
      <c r="NJA50" s="162"/>
      <c r="NJB50" s="114"/>
      <c r="NJC50" s="163"/>
      <c r="NJD50" s="116"/>
      <c r="NJE50" s="159"/>
      <c r="NJF50" s="159"/>
      <c r="NJG50" s="159"/>
      <c r="NJH50" s="161"/>
      <c r="NJI50" s="162"/>
      <c r="NJJ50" s="114"/>
      <c r="NJK50" s="163"/>
      <c r="NJL50" s="116"/>
      <c r="NJM50" s="159"/>
      <c r="NJN50" s="159"/>
      <c r="NJO50" s="159"/>
      <c r="NJP50" s="161"/>
      <c r="NJQ50" s="162"/>
      <c r="NJR50" s="114"/>
      <c r="NJS50" s="163"/>
      <c r="NJT50" s="116"/>
      <c r="NJU50" s="159"/>
      <c r="NJV50" s="159"/>
      <c r="NJW50" s="159"/>
      <c r="NJX50" s="161"/>
      <c r="NJY50" s="162"/>
      <c r="NJZ50" s="114"/>
      <c r="NKA50" s="163"/>
      <c r="NKB50" s="116"/>
      <c r="NKC50" s="159"/>
      <c r="NKD50" s="159"/>
      <c r="NKE50" s="159"/>
      <c r="NKF50" s="161"/>
      <c r="NKG50" s="162"/>
      <c r="NKH50" s="114"/>
      <c r="NKI50" s="163"/>
      <c r="NKJ50" s="116"/>
      <c r="NKK50" s="159"/>
      <c r="NKL50" s="159"/>
      <c r="NKM50" s="159"/>
      <c r="NKN50" s="161"/>
      <c r="NKO50" s="162"/>
      <c r="NKP50" s="114"/>
      <c r="NKQ50" s="163"/>
      <c r="NKR50" s="116"/>
      <c r="NKS50" s="159"/>
      <c r="NKT50" s="159"/>
      <c r="NKU50" s="159"/>
      <c r="NKV50" s="161"/>
      <c r="NKW50" s="162"/>
      <c r="NKX50" s="114"/>
      <c r="NKY50" s="163"/>
      <c r="NKZ50" s="116"/>
      <c r="NLA50" s="159"/>
      <c r="NLB50" s="159"/>
      <c r="NLC50" s="159"/>
      <c r="NLD50" s="161"/>
      <c r="NLE50" s="162"/>
      <c r="NLF50" s="114"/>
      <c r="NLG50" s="163"/>
      <c r="NLH50" s="116"/>
      <c r="NLI50" s="159"/>
      <c r="NLJ50" s="159"/>
      <c r="NLK50" s="159"/>
      <c r="NLL50" s="161"/>
      <c r="NLM50" s="162"/>
      <c r="NLN50" s="114"/>
      <c r="NLO50" s="163"/>
      <c r="NLP50" s="116"/>
      <c r="NLQ50" s="159"/>
      <c r="NLR50" s="159"/>
      <c r="NLS50" s="159"/>
      <c r="NLT50" s="161"/>
      <c r="NLU50" s="162"/>
      <c r="NLV50" s="114"/>
      <c r="NLW50" s="163"/>
      <c r="NLX50" s="116"/>
      <c r="NLY50" s="159"/>
      <c r="NLZ50" s="159"/>
      <c r="NMA50" s="159"/>
      <c r="NMB50" s="161"/>
      <c r="NMC50" s="162"/>
      <c r="NMD50" s="114"/>
      <c r="NME50" s="163"/>
      <c r="NMF50" s="116"/>
      <c r="NMG50" s="159"/>
      <c r="NMH50" s="159"/>
      <c r="NMI50" s="159"/>
      <c r="NMJ50" s="161"/>
      <c r="NMK50" s="162"/>
      <c r="NML50" s="114"/>
      <c r="NMM50" s="163"/>
      <c r="NMN50" s="116"/>
      <c r="NMO50" s="159"/>
      <c r="NMP50" s="159"/>
      <c r="NMQ50" s="159"/>
      <c r="NMR50" s="161"/>
      <c r="NMS50" s="162"/>
      <c r="NMT50" s="114"/>
      <c r="NMU50" s="163"/>
      <c r="NMV50" s="116"/>
      <c r="NMW50" s="159"/>
      <c r="NMX50" s="159"/>
      <c r="NMY50" s="159"/>
      <c r="NMZ50" s="161"/>
      <c r="NNA50" s="162"/>
      <c r="NNB50" s="114"/>
      <c r="NNC50" s="163"/>
      <c r="NND50" s="116"/>
      <c r="NNE50" s="159"/>
      <c r="NNF50" s="159"/>
      <c r="NNG50" s="159"/>
      <c r="NNH50" s="161"/>
      <c r="NNI50" s="162"/>
      <c r="NNJ50" s="114"/>
      <c r="NNK50" s="163"/>
      <c r="NNL50" s="116"/>
      <c r="NNM50" s="159"/>
      <c r="NNN50" s="159"/>
      <c r="NNO50" s="159"/>
      <c r="NNP50" s="161"/>
      <c r="NNQ50" s="162"/>
      <c r="NNR50" s="114"/>
      <c r="NNS50" s="163"/>
      <c r="NNT50" s="116"/>
      <c r="NNU50" s="159"/>
      <c r="NNV50" s="159"/>
      <c r="NNW50" s="159"/>
      <c r="NNX50" s="161"/>
      <c r="NNY50" s="162"/>
      <c r="NNZ50" s="114"/>
      <c r="NOA50" s="163"/>
      <c r="NOB50" s="116"/>
      <c r="NOC50" s="159"/>
      <c r="NOD50" s="159"/>
      <c r="NOE50" s="159"/>
      <c r="NOF50" s="161"/>
      <c r="NOG50" s="162"/>
      <c r="NOH50" s="114"/>
      <c r="NOI50" s="163"/>
      <c r="NOJ50" s="116"/>
      <c r="NOK50" s="159"/>
      <c r="NOL50" s="159"/>
      <c r="NOM50" s="159"/>
      <c r="NON50" s="161"/>
      <c r="NOO50" s="162"/>
      <c r="NOP50" s="114"/>
      <c r="NOQ50" s="163"/>
      <c r="NOR50" s="116"/>
      <c r="NOS50" s="159"/>
      <c r="NOT50" s="159"/>
      <c r="NOU50" s="159"/>
      <c r="NOV50" s="161"/>
      <c r="NOW50" s="162"/>
      <c r="NOX50" s="114"/>
      <c r="NOY50" s="163"/>
      <c r="NOZ50" s="116"/>
      <c r="NPA50" s="159"/>
      <c r="NPB50" s="159"/>
      <c r="NPC50" s="159"/>
      <c r="NPD50" s="161"/>
      <c r="NPE50" s="162"/>
      <c r="NPF50" s="114"/>
      <c r="NPG50" s="163"/>
      <c r="NPH50" s="116"/>
      <c r="NPI50" s="159"/>
      <c r="NPJ50" s="159"/>
      <c r="NPK50" s="159"/>
      <c r="NPL50" s="161"/>
      <c r="NPM50" s="162"/>
      <c r="NPN50" s="114"/>
      <c r="NPO50" s="163"/>
      <c r="NPP50" s="116"/>
      <c r="NPQ50" s="159"/>
      <c r="NPR50" s="159"/>
      <c r="NPS50" s="159"/>
      <c r="NPT50" s="161"/>
      <c r="NPU50" s="162"/>
      <c r="NPV50" s="114"/>
      <c r="NPW50" s="163"/>
      <c r="NPX50" s="116"/>
      <c r="NPY50" s="159"/>
      <c r="NPZ50" s="159"/>
      <c r="NQA50" s="159"/>
      <c r="NQB50" s="161"/>
      <c r="NQC50" s="162"/>
      <c r="NQD50" s="114"/>
      <c r="NQE50" s="163"/>
      <c r="NQF50" s="116"/>
      <c r="NQG50" s="159"/>
      <c r="NQH50" s="159"/>
      <c r="NQI50" s="159"/>
      <c r="NQJ50" s="161"/>
      <c r="NQK50" s="162"/>
      <c r="NQL50" s="114"/>
      <c r="NQM50" s="163"/>
      <c r="NQN50" s="116"/>
      <c r="NQO50" s="159"/>
      <c r="NQP50" s="159"/>
      <c r="NQQ50" s="159"/>
      <c r="NQR50" s="161"/>
      <c r="NQS50" s="162"/>
      <c r="NQT50" s="114"/>
      <c r="NQU50" s="163"/>
      <c r="NQV50" s="116"/>
      <c r="NQW50" s="159"/>
      <c r="NQX50" s="159"/>
      <c r="NQY50" s="159"/>
      <c r="NQZ50" s="161"/>
      <c r="NRA50" s="162"/>
      <c r="NRB50" s="114"/>
      <c r="NRC50" s="163"/>
      <c r="NRD50" s="116"/>
      <c r="NRE50" s="159"/>
      <c r="NRF50" s="159"/>
      <c r="NRG50" s="159"/>
      <c r="NRH50" s="161"/>
      <c r="NRI50" s="162"/>
      <c r="NRJ50" s="114"/>
      <c r="NRK50" s="163"/>
      <c r="NRL50" s="116"/>
      <c r="NRM50" s="159"/>
      <c r="NRN50" s="159"/>
      <c r="NRO50" s="159"/>
      <c r="NRP50" s="161"/>
      <c r="NRQ50" s="162"/>
      <c r="NRR50" s="114"/>
      <c r="NRS50" s="163"/>
      <c r="NRT50" s="116"/>
      <c r="NRU50" s="159"/>
      <c r="NRV50" s="159"/>
      <c r="NRW50" s="159"/>
      <c r="NRX50" s="161"/>
      <c r="NRY50" s="162"/>
      <c r="NRZ50" s="114"/>
      <c r="NSA50" s="163"/>
      <c r="NSB50" s="116"/>
      <c r="NSC50" s="159"/>
      <c r="NSD50" s="159"/>
      <c r="NSE50" s="159"/>
      <c r="NSF50" s="161"/>
      <c r="NSG50" s="162"/>
      <c r="NSH50" s="114"/>
      <c r="NSI50" s="163"/>
      <c r="NSJ50" s="116"/>
      <c r="NSK50" s="159"/>
      <c r="NSL50" s="159"/>
      <c r="NSM50" s="159"/>
      <c r="NSN50" s="161"/>
      <c r="NSO50" s="162"/>
      <c r="NSP50" s="114"/>
      <c r="NSQ50" s="163"/>
      <c r="NSR50" s="116"/>
      <c r="NSS50" s="159"/>
      <c r="NST50" s="159"/>
      <c r="NSU50" s="159"/>
      <c r="NSV50" s="161"/>
      <c r="NSW50" s="162"/>
      <c r="NSX50" s="114"/>
      <c r="NSY50" s="163"/>
      <c r="NSZ50" s="116"/>
      <c r="NTA50" s="159"/>
      <c r="NTB50" s="159"/>
      <c r="NTC50" s="159"/>
      <c r="NTD50" s="161"/>
      <c r="NTE50" s="162"/>
      <c r="NTF50" s="114"/>
      <c r="NTG50" s="163"/>
      <c r="NTH50" s="116"/>
      <c r="NTI50" s="159"/>
      <c r="NTJ50" s="159"/>
      <c r="NTK50" s="159"/>
      <c r="NTL50" s="161"/>
      <c r="NTM50" s="162"/>
      <c r="NTN50" s="114"/>
      <c r="NTO50" s="163"/>
      <c r="NTP50" s="116"/>
      <c r="NTQ50" s="159"/>
      <c r="NTR50" s="159"/>
      <c r="NTS50" s="159"/>
      <c r="NTT50" s="161"/>
      <c r="NTU50" s="162"/>
      <c r="NTV50" s="114"/>
      <c r="NTW50" s="163"/>
      <c r="NTX50" s="116"/>
      <c r="NTY50" s="159"/>
      <c r="NTZ50" s="159"/>
      <c r="NUA50" s="159"/>
      <c r="NUB50" s="161"/>
      <c r="NUC50" s="162"/>
      <c r="NUD50" s="114"/>
      <c r="NUE50" s="163"/>
      <c r="NUF50" s="116"/>
      <c r="NUG50" s="159"/>
      <c r="NUH50" s="159"/>
      <c r="NUI50" s="159"/>
      <c r="NUJ50" s="161"/>
      <c r="NUK50" s="162"/>
      <c r="NUL50" s="114"/>
      <c r="NUM50" s="163"/>
      <c r="NUN50" s="116"/>
      <c r="NUO50" s="159"/>
      <c r="NUP50" s="159"/>
      <c r="NUQ50" s="159"/>
      <c r="NUR50" s="161"/>
      <c r="NUS50" s="162"/>
      <c r="NUT50" s="114"/>
      <c r="NUU50" s="163"/>
      <c r="NUV50" s="116"/>
      <c r="NUW50" s="159"/>
      <c r="NUX50" s="159"/>
      <c r="NUY50" s="159"/>
      <c r="NUZ50" s="161"/>
      <c r="NVA50" s="162"/>
      <c r="NVB50" s="114"/>
      <c r="NVC50" s="163"/>
      <c r="NVD50" s="116"/>
      <c r="NVE50" s="159"/>
      <c r="NVF50" s="159"/>
      <c r="NVG50" s="159"/>
      <c r="NVH50" s="161"/>
      <c r="NVI50" s="162"/>
      <c r="NVJ50" s="114"/>
      <c r="NVK50" s="163"/>
      <c r="NVL50" s="116"/>
      <c r="NVM50" s="159"/>
      <c r="NVN50" s="159"/>
      <c r="NVO50" s="159"/>
      <c r="NVP50" s="161"/>
      <c r="NVQ50" s="162"/>
      <c r="NVR50" s="114"/>
      <c r="NVS50" s="163"/>
      <c r="NVT50" s="116"/>
      <c r="NVU50" s="159"/>
      <c r="NVV50" s="159"/>
      <c r="NVW50" s="159"/>
      <c r="NVX50" s="161"/>
      <c r="NVY50" s="162"/>
      <c r="NVZ50" s="114"/>
      <c r="NWA50" s="163"/>
      <c r="NWB50" s="116"/>
      <c r="NWC50" s="159"/>
      <c r="NWD50" s="159"/>
      <c r="NWE50" s="159"/>
      <c r="NWF50" s="161"/>
      <c r="NWG50" s="162"/>
      <c r="NWH50" s="114"/>
      <c r="NWI50" s="163"/>
      <c r="NWJ50" s="116"/>
      <c r="NWK50" s="159"/>
      <c r="NWL50" s="159"/>
      <c r="NWM50" s="159"/>
      <c r="NWN50" s="161"/>
      <c r="NWO50" s="162"/>
      <c r="NWP50" s="114"/>
      <c r="NWQ50" s="163"/>
      <c r="NWR50" s="116"/>
      <c r="NWS50" s="159"/>
      <c r="NWT50" s="159"/>
      <c r="NWU50" s="159"/>
      <c r="NWV50" s="161"/>
      <c r="NWW50" s="162"/>
      <c r="NWX50" s="114"/>
      <c r="NWY50" s="163"/>
      <c r="NWZ50" s="116"/>
      <c r="NXA50" s="159"/>
      <c r="NXB50" s="159"/>
      <c r="NXC50" s="159"/>
      <c r="NXD50" s="161"/>
      <c r="NXE50" s="162"/>
      <c r="NXF50" s="114"/>
      <c r="NXG50" s="163"/>
      <c r="NXH50" s="116"/>
      <c r="NXI50" s="159"/>
      <c r="NXJ50" s="159"/>
      <c r="NXK50" s="159"/>
      <c r="NXL50" s="161"/>
      <c r="NXM50" s="162"/>
      <c r="NXN50" s="114"/>
      <c r="NXO50" s="163"/>
      <c r="NXP50" s="116"/>
      <c r="NXQ50" s="159"/>
      <c r="NXR50" s="159"/>
      <c r="NXS50" s="159"/>
      <c r="NXT50" s="161"/>
      <c r="NXU50" s="162"/>
      <c r="NXV50" s="114"/>
      <c r="NXW50" s="163"/>
      <c r="NXX50" s="116"/>
      <c r="NXY50" s="159"/>
      <c r="NXZ50" s="159"/>
      <c r="NYA50" s="159"/>
      <c r="NYB50" s="161"/>
      <c r="NYC50" s="162"/>
      <c r="NYD50" s="114"/>
      <c r="NYE50" s="163"/>
      <c r="NYF50" s="116"/>
      <c r="NYG50" s="159"/>
      <c r="NYH50" s="159"/>
      <c r="NYI50" s="159"/>
      <c r="NYJ50" s="161"/>
      <c r="NYK50" s="162"/>
      <c r="NYL50" s="114"/>
      <c r="NYM50" s="163"/>
      <c r="NYN50" s="116"/>
      <c r="NYO50" s="159"/>
      <c r="NYP50" s="159"/>
      <c r="NYQ50" s="159"/>
      <c r="NYR50" s="161"/>
      <c r="NYS50" s="162"/>
      <c r="NYT50" s="114"/>
      <c r="NYU50" s="163"/>
      <c r="NYV50" s="116"/>
      <c r="NYW50" s="159"/>
      <c r="NYX50" s="159"/>
      <c r="NYY50" s="159"/>
      <c r="NYZ50" s="161"/>
      <c r="NZA50" s="162"/>
      <c r="NZB50" s="114"/>
      <c r="NZC50" s="163"/>
      <c r="NZD50" s="116"/>
      <c r="NZE50" s="159"/>
      <c r="NZF50" s="159"/>
      <c r="NZG50" s="159"/>
      <c r="NZH50" s="161"/>
      <c r="NZI50" s="162"/>
      <c r="NZJ50" s="114"/>
      <c r="NZK50" s="163"/>
      <c r="NZL50" s="116"/>
      <c r="NZM50" s="159"/>
      <c r="NZN50" s="159"/>
      <c r="NZO50" s="159"/>
      <c r="NZP50" s="161"/>
      <c r="NZQ50" s="162"/>
      <c r="NZR50" s="114"/>
      <c r="NZS50" s="163"/>
      <c r="NZT50" s="116"/>
      <c r="NZU50" s="159"/>
      <c r="NZV50" s="159"/>
      <c r="NZW50" s="159"/>
      <c r="NZX50" s="161"/>
      <c r="NZY50" s="162"/>
      <c r="NZZ50" s="114"/>
      <c r="OAA50" s="163"/>
      <c r="OAB50" s="116"/>
      <c r="OAC50" s="159"/>
      <c r="OAD50" s="159"/>
      <c r="OAE50" s="159"/>
      <c r="OAF50" s="161"/>
      <c r="OAG50" s="162"/>
      <c r="OAH50" s="114"/>
      <c r="OAI50" s="163"/>
      <c r="OAJ50" s="116"/>
      <c r="OAK50" s="159"/>
      <c r="OAL50" s="159"/>
      <c r="OAM50" s="159"/>
      <c r="OAN50" s="161"/>
      <c r="OAO50" s="162"/>
      <c r="OAP50" s="114"/>
      <c r="OAQ50" s="163"/>
      <c r="OAR50" s="116"/>
      <c r="OAS50" s="159"/>
      <c r="OAT50" s="159"/>
      <c r="OAU50" s="159"/>
      <c r="OAV50" s="161"/>
      <c r="OAW50" s="162"/>
      <c r="OAX50" s="114"/>
      <c r="OAY50" s="163"/>
      <c r="OAZ50" s="116"/>
      <c r="OBA50" s="159"/>
      <c r="OBB50" s="159"/>
      <c r="OBC50" s="159"/>
      <c r="OBD50" s="161"/>
      <c r="OBE50" s="162"/>
      <c r="OBF50" s="114"/>
      <c r="OBG50" s="163"/>
      <c r="OBH50" s="116"/>
      <c r="OBI50" s="159"/>
      <c r="OBJ50" s="159"/>
      <c r="OBK50" s="159"/>
      <c r="OBL50" s="161"/>
      <c r="OBM50" s="162"/>
      <c r="OBN50" s="114"/>
      <c r="OBO50" s="163"/>
      <c r="OBP50" s="116"/>
      <c r="OBQ50" s="159"/>
      <c r="OBR50" s="159"/>
      <c r="OBS50" s="159"/>
      <c r="OBT50" s="161"/>
      <c r="OBU50" s="162"/>
      <c r="OBV50" s="114"/>
      <c r="OBW50" s="163"/>
      <c r="OBX50" s="116"/>
      <c r="OBY50" s="159"/>
      <c r="OBZ50" s="159"/>
      <c r="OCA50" s="159"/>
      <c r="OCB50" s="161"/>
      <c r="OCC50" s="162"/>
      <c r="OCD50" s="114"/>
      <c r="OCE50" s="163"/>
      <c r="OCF50" s="116"/>
      <c r="OCG50" s="159"/>
      <c r="OCH50" s="159"/>
      <c r="OCI50" s="159"/>
      <c r="OCJ50" s="161"/>
      <c r="OCK50" s="162"/>
      <c r="OCL50" s="114"/>
      <c r="OCM50" s="163"/>
      <c r="OCN50" s="116"/>
      <c r="OCO50" s="159"/>
      <c r="OCP50" s="159"/>
      <c r="OCQ50" s="159"/>
      <c r="OCR50" s="161"/>
      <c r="OCS50" s="162"/>
      <c r="OCT50" s="114"/>
      <c r="OCU50" s="163"/>
      <c r="OCV50" s="116"/>
      <c r="OCW50" s="159"/>
      <c r="OCX50" s="159"/>
      <c r="OCY50" s="159"/>
      <c r="OCZ50" s="161"/>
      <c r="ODA50" s="162"/>
      <c r="ODB50" s="114"/>
      <c r="ODC50" s="163"/>
      <c r="ODD50" s="116"/>
      <c r="ODE50" s="159"/>
      <c r="ODF50" s="159"/>
      <c r="ODG50" s="159"/>
      <c r="ODH50" s="161"/>
      <c r="ODI50" s="162"/>
      <c r="ODJ50" s="114"/>
      <c r="ODK50" s="163"/>
      <c r="ODL50" s="116"/>
      <c r="ODM50" s="159"/>
      <c r="ODN50" s="159"/>
      <c r="ODO50" s="159"/>
      <c r="ODP50" s="161"/>
      <c r="ODQ50" s="162"/>
      <c r="ODR50" s="114"/>
      <c r="ODS50" s="163"/>
      <c r="ODT50" s="116"/>
      <c r="ODU50" s="159"/>
      <c r="ODV50" s="159"/>
      <c r="ODW50" s="159"/>
      <c r="ODX50" s="161"/>
      <c r="ODY50" s="162"/>
      <c r="ODZ50" s="114"/>
      <c r="OEA50" s="163"/>
      <c r="OEB50" s="116"/>
      <c r="OEC50" s="159"/>
      <c r="OED50" s="159"/>
      <c r="OEE50" s="159"/>
      <c r="OEF50" s="161"/>
      <c r="OEG50" s="162"/>
      <c r="OEH50" s="114"/>
      <c r="OEI50" s="163"/>
      <c r="OEJ50" s="116"/>
      <c r="OEK50" s="159"/>
      <c r="OEL50" s="159"/>
      <c r="OEM50" s="159"/>
      <c r="OEN50" s="161"/>
      <c r="OEO50" s="162"/>
      <c r="OEP50" s="114"/>
      <c r="OEQ50" s="163"/>
      <c r="OER50" s="116"/>
      <c r="OES50" s="159"/>
      <c r="OET50" s="159"/>
      <c r="OEU50" s="159"/>
      <c r="OEV50" s="161"/>
      <c r="OEW50" s="162"/>
      <c r="OEX50" s="114"/>
      <c r="OEY50" s="163"/>
      <c r="OEZ50" s="116"/>
      <c r="OFA50" s="159"/>
      <c r="OFB50" s="159"/>
      <c r="OFC50" s="159"/>
      <c r="OFD50" s="161"/>
      <c r="OFE50" s="162"/>
      <c r="OFF50" s="114"/>
      <c r="OFG50" s="163"/>
      <c r="OFH50" s="116"/>
      <c r="OFI50" s="159"/>
      <c r="OFJ50" s="159"/>
      <c r="OFK50" s="159"/>
      <c r="OFL50" s="161"/>
      <c r="OFM50" s="162"/>
      <c r="OFN50" s="114"/>
      <c r="OFO50" s="163"/>
      <c r="OFP50" s="116"/>
      <c r="OFQ50" s="159"/>
      <c r="OFR50" s="159"/>
      <c r="OFS50" s="159"/>
      <c r="OFT50" s="161"/>
      <c r="OFU50" s="162"/>
      <c r="OFV50" s="114"/>
      <c r="OFW50" s="163"/>
      <c r="OFX50" s="116"/>
      <c r="OFY50" s="159"/>
      <c r="OFZ50" s="159"/>
      <c r="OGA50" s="159"/>
      <c r="OGB50" s="161"/>
      <c r="OGC50" s="162"/>
      <c r="OGD50" s="114"/>
      <c r="OGE50" s="163"/>
      <c r="OGF50" s="116"/>
      <c r="OGG50" s="159"/>
      <c r="OGH50" s="159"/>
      <c r="OGI50" s="159"/>
      <c r="OGJ50" s="161"/>
      <c r="OGK50" s="162"/>
      <c r="OGL50" s="114"/>
      <c r="OGM50" s="163"/>
      <c r="OGN50" s="116"/>
      <c r="OGO50" s="159"/>
      <c r="OGP50" s="159"/>
      <c r="OGQ50" s="159"/>
      <c r="OGR50" s="161"/>
      <c r="OGS50" s="162"/>
      <c r="OGT50" s="114"/>
      <c r="OGU50" s="163"/>
      <c r="OGV50" s="116"/>
      <c r="OGW50" s="159"/>
      <c r="OGX50" s="159"/>
      <c r="OGY50" s="159"/>
      <c r="OGZ50" s="161"/>
      <c r="OHA50" s="162"/>
      <c r="OHB50" s="114"/>
      <c r="OHC50" s="163"/>
      <c r="OHD50" s="116"/>
      <c r="OHE50" s="159"/>
      <c r="OHF50" s="159"/>
      <c r="OHG50" s="159"/>
      <c r="OHH50" s="161"/>
      <c r="OHI50" s="162"/>
      <c r="OHJ50" s="114"/>
      <c r="OHK50" s="163"/>
      <c r="OHL50" s="116"/>
      <c r="OHM50" s="159"/>
      <c r="OHN50" s="159"/>
      <c r="OHO50" s="159"/>
      <c r="OHP50" s="161"/>
      <c r="OHQ50" s="162"/>
      <c r="OHR50" s="114"/>
      <c r="OHS50" s="163"/>
      <c r="OHT50" s="116"/>
      <c r="OHU50" s="159"/>
      <c r="OHV50" s="159"/>
      <c r="OHW50" s="159"/>
      <c r="OHX50" s="161"/>
      <c r="OHY50" s="162"/>
      <c r="OHZ50" s="114"/>
      <c r="OIA50" s="163"/>
      <c r="OIB50" s="116"/>
      <c r="OIC50" s="159"/>
      <c r="OID50" s="159"/>
      <c r="OIE50" s="159"/>
      <c r="OIF50" s="161"/>
      <c r="OIG50" s="162"/>
      <c r="OIH50" s="114"/>
      <c r="OII50" s="163"/>
      <c r="OIJ50" s="116"/>
      <c r="OIK50" s="159"/>
      <c r="OIL50" s="159"/>
      <c r="OIM50" s="159"/>
      <c r="OIN50" s="161"/>
      <c r="OIO50" s="162"/>
      <c r="OIP50" s="114"/>
      <c r="OIQ50" s="163"/>
      <c r="OIR50" s="116"/>
      <c r="OIS50" s="159"/>
      <c r="OIT50" s="159"/>
      <c r="OIU50" s="159"/>
      <c r="OIV50" s="161"/>
      <c r="OIW50" s="162"/>
      <c r="OIX50" s="114"/>
      <c r="OIY50" s="163"/>
      <c r="OIZ50" s="116"/>
      <c r="OJA50" s="159"/>
      <c r="OJB50" s="159"/>
      <c r="OJC50" s="159"/>
      <c r="OJD50" s="161"/>
      <c r="OJE50" s="162"/>
      <c r="OJF50" s="114"/>
      <c r="OJG50" s="163"/>
      <c r="OJH50" s="116"/>
      <c r="OJI50" s="159"/>
      <c r="OJJ50" s="159"/>
      <c r="OJK50" s="159"/>
      <c r="OJL50" s="161"/>
      <c r="OJM50" s="162"/>
      <c r="OJN50" s="114"/>
      <c r="OJO50" s="163"/>
      <c r="OJP50" s="116"/>
      <c r="OJQ50" s="159"/>
      <c r="OJR50" s="159"/>
      <c r="OJS50" s="159"/>
      <c r="OJT50" s="161"/>
      <c r="OJU50" s="162"/>
      <c r="OJV50" s="114"/>
      <c r="OJW50" s="163"/>
      <c r="OJX50" s="116"/>
      <c r="OJY50" s="159"/>
      <c r="OJZ50" s="159"/>
      <c r="OKA50" s="159"/>
      <c r="OKB50" s="161"/>
      <c r="OKC50" s="162"/>
      <c r="OKD50" s="114"/>
      <c r="OKE50" s="163"/>
      <c r="OKF50" s="116"/>
      <c r="OKG50" s="159"/>
      <c r="OKH50" s="159"/>
      <c r="OKI50" s="159"/>
      <c r="OKJ50" s="161"/>
      <c r="OKK50" s="162"/>
      <c r="OKL50" s="114"/>
      <c r="OKM50" s="163"/>
      <c r="OKN50" s="116"/>
      <c r="OKO50" s="159"/>
      <c r="OKP50" s="159"/>
      <c r="OKQ50" s="159"/>
      <c r="OKR50" s="161"/>
      <c r="OKS50" s="162"/>
      <c r="OKT50" s="114"/>
      <c r="OKU50" s="163"/>
      <c r="OKV50" s="116"/>
      <c r="OKW50" s="159"/>
      <c r="OKX50" s="159"/>
      <c r="OKY50" s="159"/>
      <c r="OKZ50" s="161"/>
      <c r="OLA50" s="162"/>
      <c r="OLB50" s="114"/>
      <c r="OLC50" s="163"/>
      <c r="OLD50" s="116"/>
      <c r="OLE50" s="159"/>
      <c r="OLF50" s="159"/>
      <c r="OLG50" s="159"/>
      <c r="OLH50" s="161"/>
      <c r="OLI50" s="162"/>
      <c r="OLJ50" s="114"/>
      <c r="OLK50" s="163"/>
      <c r="OLL50" s="116"/>
      <c r="OLM50" s="159"/>
      <c r="OLN50" s="159"/>
      <c r="OLO50" s="159"/>
      <c r="OLP50" s="161"/>
      <c r="OLQ50" s="162"/>
      <c r="OLR50" s="114"/>
      <c r="OLS50" s="163"/>
      <c r="OLT50" s="116"/>
      <c r="OLU50" s="159"/>
      <c r="OLV50" s="159"/>
      <c r="OLW50" s="159"/>
      <c r="OLX50" s="161"/>
      <c r="OLY50" s="162"/>
      <c r="OLZ50" s="114"/>
      <c r="OMA50" s="163"/>
      <c r="OMB50" s="116"/>
      <c r="OMC50" s="159"/>
      <c r="OMD50" s="159"/>
      <c r="OME50" s="159"/>
      <c r="OMF50" s="161"/>
      <c r="OMG50" s="162"/>
      <c r="OMH50" s="114"/>
      <c r="OMI50" s="163"/>
      <c r="OMJ50" s="116"/>
      <c r="OMK50" s="159"/>
      <c r="OML50" s="159"/>
      <c r="OMM50" s="159"/>
      <c r="OMN50" s="161"/>
      <c r="OMO50" s="162"/>
      <c r="OMP50" s="114"/>
      <c r="OMQ50" s="163"/>
      <c r="OMR50" s="116"/>
      <c r="OMS50" s="159"/>
      <c r="OMT50" s="159"/>
      <c r="OMU50" s="159"/>
      <c r="OMV50" s="161"/>
      <c r="OMW50" s="162"/>
      <c r="OMX50" s="114"/>
      <c r="OMY50" s="163"/>
      <c r="OMZ50" s="116"/>
      <c r="ONA50" s="159"/>
      <c r="ONB50" s="159"/>
      <c r="ONC50" s="159"/>
      <c r="OND50" s="161"/>
      <c r="ONE50" s="162"/>
      <c r="ONF50" s="114"/>
      <c r="ONG50" s="163"/>
      <c r="ONH50" s="116"/>
      <c r="ONI50" s="159"/>
      <c r="ONJ50" s="159"/>
      <c r="ONK50" s="159"/>
      <c r="ONL50" s="161"/>
      <c r="ONM50" s="162"/>
      <c r="ONN50" s="114"/>
      <c r="ONO50" s="163"/>
      <c r="ONP50" s="116"/>
      <c r="ONQ50" s="159"/>
      <c r="ONR50" s="159"/>
      <c r="ONS50" s="159"/>
      <c r="ONT50" s="161"/>
      <c r="ONU50" s="162"/>
      <c r="ONV50" s="114"/>
      <c r="ONW50" s="163"/>
      <c r="ONX50" s="116"/>
      <c r="ONY50" s="159"/>
      <c r="ONZ50" s="159"/>
      <c r="OOA50" s="159"/>
      <c r="OOB50" s="161"/>
      <c r="OOC50" s="162"/>
      <c r="OOD50" s="114"/>
      <c r="OOE50" s="163"/>
      <c r="OOF50" s="116"/>
      <c r="OOG50" s="159"/>
      <c r="OOH50" s="159"/>
      <c r="OOI50" s="159"/>
      <c r="OOJ50" s="161"/>
      <c r="OOK50" s="162"/>
      <c r="OOL50" s="114"/>
      <c r="OOM50" s="163"/>
      <c r="OON50" s="116"/>
      <c r="OOO50" s="159"/>
      <c r="OOP50" s="159"/>
      <c r="OOQ50" s="159"/>
      <c r="OOR50" s="161"/>
      <c r="OOS50" s="162"/>
      <c r="OOT50" s="114"/>
      <c r="OOU50" s="163"/>
      <c r="OOV50" s="116"/>
      <c r="OOW50" s="159"/>
      <c r="OOX50" s="159"/>
      <c r="OOY50" s="159"/>
      <c r="OOZ50" s="161"/>
      <c r="OPA50" s="162"/>
      <c r="OPB50" s="114"/>
      <c r="OPC50" s="163"/>
      <c r="OPD50" s="116"/>
      <c r="OPE50" s="159"/>
      <c r="OPF50" s="159"/>
      <c r="OPG50" s="159"/>
      <c r="OPH50" s="161"/>
      <c r="OPI50" s="162"/>
      <c r="OPJ50" s="114"/>
      <c r="OPK50" s="163"/>
      <c r="OPL50" s="116"/>
      <c r="OPM50" s="159"/>
      <c r="OPN50" s="159"/>
      <c r="OPO50" s="159"/>
      <c r="OPP50" s="161"/>
      <c r="OPQ50" s="162"/>
      <c r="OPR50" s="114"/>
      <c r="OPS50" s="163"/>
      <c r="OPT50" s="116"/>
      <c r="OPU50" s="159"/>
      <c r="OPV50" s="159"/>
      <c r="OPW50" s="159"/>
      <c r="OPX50" s="161"/>
      <c r="OPY50" s="162"/>
      <c r="OPZ50" s="114"/>
      <c r="OQA50" s="163"/>
      <c r="OQB50" s="116"/>
      <c r="OQC50" s="159"/>
      <c r="OQD50" s="159"/>
      <c r="OQE50" s="159"/>
      <c r="OQF50" s="161"/>
      <c r="OQG50" s="162"/>
      <c r="OQH50" s="114"/>
      <c r="OQI50" s="163"/>
      <c r="OQJ50" s="116"/>
      <c r="OQK50" s="159"/>
      <c r="OQL50" s="159"/>
      <c r="OQM50" s="159"/>
      <c r="OQN50" s="161"/>
      <c r="OQO50" s="162"/>
      <c r="OQP50" s="114"/>
      <c r="OQQ50" s="163"/>
      <c r="OQR50" s="116"/>
      <c r="OQS50" s="159"/>
      <c r="OQT50" s="159"/>
      <c r="OQU50" s="159"/>
      <c r="OQV50" s="161"/>
      <c r="OQW50" s="162"/>
      <c r="OQX50" s="114"/>
      <c r="OQY50" s="163"/>
      <c r="OQZ50" s="116"/>
      <c r="ORA50" s="159"/>
      <c r="ORB50" s="159"/>
      <c r="ORC50" s="159"/>
      <c r="ORD50" s="161"/>
      <c r="ORE50" s="162"/>
      <c r="ORF50" s="114"/>
      <c r="ORG50" s="163"/>
      <c r="ORH50" s="116"/>
      <c r="ORI50" s="159"/>
      <c r="ORJ50" s="159"/>
      <c r="ORK50" s="159"/>
      <c r="ORL50" s="161"/>
      <c r="ORM50" s="162"/>
      <c r="ORN50" s="114"/>
      <c r="ORO50" s="163"/>
      <c r="ORP50" s="116"/>
      <c r="ORQ50" s="159"/>
      <c r="ORR50" s="159"/>
      <c r="ORS50" s="159"/>
      <c r="ORT50" s="161"/>
      <c r="ORU50" s="162"/>
      <c r="ORV50" s="114"/>
      <c r="ORW50" s="163"/>
      <c r="ORX50" s="116"/>
      <c r="ORY50" s="159"/>
      <c r="ORZ50" s="159"/>
      <c r="OSA50" s="159"/>
      <c r="OSB50" s="161"/>
      <c r="OSC50" s="162"/>
      <c r="OSD50" s="114"/>
      <c r="OSE50" s="163"/>
      <c r="OSF50" s="116"/>
      <c r="OSG50" s="159"/>
      <c r="OSH50" s="159"/>
      <c r="OSI50" s="159"/>
      <c r="OSJ50" s="161"/>
      <c r="OSK50" s="162"/>
      <c r="OSL50" s="114"/>
      <c r="OSM50" s="163"/>
      <c r="OSN50" s="116"/>
      <c r="OSO50" s="159"/>
      <c r="OSP50" s="159"/>
      <c r="OSQ50" s="159"/>
      <c r="OSR50" s="161"/>
      <c r="OSS50" s="162"/>
      <c r="OST50" s="114"/>
      <c r="OSU50" s="163"/>
      <c r="OSV50" s="116"/>
      <c r="OSW50" s="159"/>
      <c r="OSX50" s="159"/>
      <c r="OSY50" s="159"/>
      <c r="OSZ50" s="161"/>
      <c r="OTA50" s="162"/>
      <c r="OTB50" s="114"/>
      <c r="OTC50" s="163"/>
      <c r="OTD50" s="116"/>
      <c r="OTE50" s="159"/>
      <c r="OTF50" s="159"/>
      <c r="OTG50" s="159"/>
      <c r="OTH50" s="161"/>
      <c r="OTI50" s="162"/>
      <c r="OTJ50" s="114"/>
      <c r="OTK50" s="163"/>
      <c r="OTL50" s="116"/>
      <c r="OTM50" s="159"/>
      <c r="OTN50" s="159"/>
      <c r="OTO50" s="159"/>
      <c r="OTP50" s="161"/>
      <c r="OTQ50" s="162"/>
      <c r="OTR50" s="114"/>
      <c r="OTS50" s="163"/>
      <c r="OTT50" s="116"/>
      <c r="OTU50" s="159"/>
      <c r="OTV50" s="159"/>
      <c r="OTW50" s="159"/>
      <c r="OTX50" s="161"/>
      <c r="OTY50" s="162"/>
      <c r="OTZ50" s="114"/>
      <c r="OUA50" s="163"/>
      <c r="OUB50" s="116"/>
      <c r="OUC50" s="159"/>
      <c r="OUD50" s="159"/>
      <c r="OUE50" s="159"/>
      <c r="OUF50" s="161"/>
      <c r="OUG50" s="162"/>
      <c r="OUH50" s="114"/>
      <c r="OUI50" s="163"/>
      <c r="OUJ50" s="116"/>
      <c r="OUK50" s="159"/>
      <c r="OUL50" s="159"/>
      <c r="OUM50" s="159"/>
      <c r="OUN50" s="161"/>
      <c r="OUO50" s="162"/>
      <c r="OUP50" s="114"/>
      <c r="OUQ50" s="163"/>
      <c r="OUR50" s="116"/>
      <c r="OUS50" s="159"/>
      <c r="OUT50" s="159"/>
      <c r="OUU50" s="159"/>
      <c r="OUV50" s="161"/>
      <c r="OUW50" s="162"/>
      <c r="OUX50" s="114"/>
      <c r="OUY50" s="163"/>
      <c r="OUZ50" s="116"/>
      <c r="OVA50" s="159"/>
      <c r="OVB50" s="159"/>
      <c r="OVC50" s="159"/>
      <c r="OVD50" s="161"/>
      <c r="OVE50" s="162"/>
      <c r="OVF50" s="114"/>
      <c r="OVG50" s="163"/>
      <c r="OVH50" s="116"/>
      <c r="OVI50" s="159"/>
      <c r="OVJ50" s="159"/>
      <c r="OVK50" s="159"/>
      <c r="OVL50" s="161"/>
      <c r="OVM50" s="162"/>
      <c r="OVN50" s="114"/>
      <c r="OVO50" s="163"/>
      <c r="OVP50" s="116"/>
      <c r="OVQ50" s="159"/>
      <c r="OVR50" s="159"/>
      <c r="OVS50" s="159"/>
      <c r="OVT50" s="161"/>
      <c r="OVU50" s="162"/>
      <c r="OVV50" s="114"/>
      <c r="OVW50" s="163"/>
      <c r="OVX50" s="116"/>
      <c r="OVY50" s="159"/>
      <c r="OVZ50" s="159"/>
      <c r="OWA50" s="159"/>
      <c r="OWB50" s="161"/>
      <c r="OWC50" s="162"/>
      <c r="OWD50" s="114"/>
      <c r="OWE50" s="163"/>
      <c r="OWF50" s="116"/>
      <c r="OWG50" s="159"/>
      <c r="OWH50" s="159"/>
      <c r="OWI50" s="159"/>
      <c r="OWJ50" s="161"/>
      <c r="OWK50" s="162"/>
      <c r="OWL50" s="114"/>
      <c r="OWM50" s="163"/>
      <c r="OWN50" s="116"/>
      <c r="OWO50" s="159"/>
      <c r="OWP50" s="159"/>
      <c r="OWQ50" s="159"/>
      <c r="OWR50" s="161"/>
      <c r="OWS50" s="162"/>
      <c r="OWT50" s="114"/>
      <c r="OWU50" s="163"/>
      <c r="OWV50" s="116"/>
      <c r="OWW50" s="159"/>
      <c r="OWX50" s="159"/>
      <c r="OWY50" s="159"/>
      <c r="OWZ50" s="161"/>
      <c r="OXA50" s="162"/>
      <c r="OXB50" s="114"/>
      <c r="OXC50" s="163"/>
      <c r="OXD50" s="116"/>
      <c r="OXE50" s="159"/>
      <c r="OXF50" s="159"/>
      <c r="OXG50" s="159"/>
      <c r="OXH50" s="161"/>
      <c r="OXI50" s="162"/>
      <c r="OXJ50" s="114"/>
      <c r="OXK50" s="163"/>
      <c r="OXL50" s="116"/>
      <c r="OXM50" s="159"/>
      <c r="OXN50" s="159"/>
      <c r="OXO50" s="159"/>
      <c r="OXP50" s="161"/>
      <c r="OXQ50" s="162"/>
      <c r="OXR50" s="114"/>
      <c r="OXS50" s="163"/>
      <c r="OXT50" s="116"/>
      <c r="OXU50" s="159"/>
      <c r="OXV50" s="159"/>
      <c r="OXW50" s="159"/>
      <c r="OXX50" s="161"/>
      <c r="OXY50" s="162"/>
      <c r="OXZ50" s="114"/>
      <c r="OYA50" s="163"/>
      <c r="OYB50" s="116"/>
      <c r="OYC50" s="159"/>
      <c r="OYD50" s="159"/>
      <c r="OYE50" s="159"/>
      <c r="OYF50" s="161"/>
      <c r="OYG50" s="162"/>
      <c r="OYH50" s="114"/>
      <c r="OYI50" s="163"/>
      <c r="OYJ50" s="116"/>
      <c r="OYK50" s="159"/>
      <c r="OYL50" s="159"/>
      <c r="OYM50" s="159"/>
      <c r="OYN50" s="161"/>
      <c r="OYO50" s="162"/>
      <c r="OYP50" s="114"/>
      <c r="OYQ50" s="163"/>
      <c r="OYR50" s="116"/>
      <c r="OYS50" s="159"/>
      <c r="OYT50" s="159"/>
      <c r="OYU50" s="159"/>
      <c r="OYV50" s="161"/>
      <c r="OYW50" s="162"/>
      <c r="OYX50" s="114"/>
      <c r="OYY50" s="163"/>
      <c r="OYZ50" s="116"/>
      <c r="OZA50" s="159"/>
      <c r="OZB50" s="159"/>
      <c r="OZC50" s="159"/>
      <c r="OZD50" s="161"/>
      <c r="OZE50" s="162"/>
      <c r="OZF50" s="114"/>
      <c r="OZG50" s="163"/>
      <c r="OZH50" s="116"/>
      <c r="OZI50" s="159"/>
      <c r="OZJ50" s="159"/>
      <c r="OZK50" s="159"/>
      <c r="OZL50" s="161"/>
      <c r="OZM50" s="162"/>
      <c r="OZN50" s="114"/>
      <c r="OZO50" s="163"/>
      <c r="OZP50" s="116"/>
      <c r="OZQ50" s="159"/>
      <c r="OZR50" s="159"/>
      <c r="OZS50" s="159"/>
      <c r="OZT50" s="161"/>
      <c r="OZU50" s="162"/>
      <c r="OZV50" s="114"/>
      <c r="OZW50" s="163"/>
      <c r="OZX50" s="116"/>
      <c r="OZY50" s="159"/>
      <c r="OZZ50" s="159"/>
      <c r="PAA50" s="159"/>
      <c r="PAB50" s="161"/>
      <c r="PAC50" s="162"/>
      <c r="PAD50" s="114"/>
      <c r="PAE50" s="163"/>
      <c r="PAF50" s="116"/>
      <c r="PAG50" s="159"/>
      <c r="PAH50" s="159"/>
      <c r="PAI50" s="159"/>
      <c r="PAJ50" s="161"/>
      <c r="PAK50" s="162"/>
      <c r="PAL50" s="114"/>
      <c r="PAM50" s="163"/>
      <c r="PAN50" s="116"/>
      <c r="PAO50" s="159"/>
      <c r="PAP50" s="159"/>
      <c r="PAQ50" s="159"/>
      <c r="PAR50" s="161"/>
      <c r="PAS50" s="162"/>
      <c r="PAT50" s="114"/>
      <c r="PAU50" s="163"/>
      <c r="PAV50" s="116"/>
      <c r="PAW50" s="159"/>
      <c r="PAX50" s="159"/>
      <c r="PAY50" s="159"/>
      <c r="PAZ50" s="161"/>
      <c r="PBA50" s="162"/>
      <c r="PBB50" s="114"/>
      <c r="PBC50" s="163"/>
      <c r="PBD50" s="116"/>
      <c r="PBE50" s="159"/>
      <c r="PBF50" s="159"/>
      <c r="PBG50" s="159"/>
      <c r="PBH50" s="161"/>
      <c r="PBI50" s="162"/>
      <c r="PBJ50" s="114"/>
      <c r="PBK50" s="163"/>
      <c r="PBL50" s="116"/>
      <c r="PBM50" s="159"/>
      <c r="PBN50" s="159"/>
      <c r="PBO50" s="159"/>
      <c r="PBP50" s="161"/>
      <c r="PBQ50" s="162"/>
      <c r="PBR50" s="114"/>
      <c r="PBS50" s="163"/>
      <c r="PBT50" s="116"/>
      <c r="PBU50" s="159"/>
      <c r="PBV50" s="159"/>
      <c r="PBW50" s="159"/>
      <c r="PBX50" s="161"/>
      <c r="PBY50" s="162"/>
      <c r="PBZ50" s="114"/>
      <c r="PCA50" s="163"/>
      <c r="PCB50" s="116"/>
      <c r="PCC50" s="159"/>
      <c r="PCD50" s="159"/>
      <c r="PCE50" s="159"/>
      <c r="PCF50" s="161"/>
      <c r="PCG50" s="162"/>
      <c r="PCH50" s="114"/>
      <c r="PCI50" s="163"/>
      <c r="PCJ50" s="116"/>
      <c r="PCK50" s="159"/>
      <c r="PCL50" s="159"/>
      <c r="PCM50" s="159"/>
      <c r="PCN50" s="161"/>
      <c r="PCO50" s="162"/>
      <c r="PCP50" s="114"/>
      <c r="PCQ50" s="163"/>
      <c r="PCR50" s="116"/>
      <c r="PCS50" s="159"/>
      <c r="PCT50" s="159"/>
      <c r="PCU50" s="159"/>
      <c r="PCV50" s="161"/>
      <c r="PCW50" s="162"/>
      <c r="PCX50" s="114"/>
      <c r="PCY50" s="163"/>
      <c r="PCZ50" s="116"/>
      <c r="PDA50" s="159"/>
      <c r="PDB50" s="159"/>
      <c r="PDC50" s="159"/>
      <c r="PDD50" s="161"/>
      <c r="PDE50" s="162"/>
      <c r="PDF50" s="114"/>
      <c r="PDG50" s="163"/>
      <c r="PDH50" s="116"/>
      <c r="PDI50" s="159"/>
      <c r="PDJ50" s="159"/>
      <c r="PDK50" s="159"/>
      <c r="PDL50" s="161"/>
      <c r="PDM50" s="162"/>
      <c r="PDN50" s="114"/>
      <c r="PDO50" s="163"/>
      <c r="PDP50" s="116"/>
      <c r="PDQ50" s="159"/>
      <c r="PDR50" s="159"/>
      <c r="PDS50" s="159"/>
      <c r="PDT50" s="161"/>
      <c r="PDU50" s="162"/>
      <c r="PDV50" s="114"/>
      <c r="PDW50" s="163"/>
      <c r="PDX50" s="116"/>
      <c r="PDY50" s="159"/>
      <c r="PDZ50" s="159"/>
      <c r="PEA50" s="159"/>
      <c r="PEB50" s="161"/>
      <c r="PEC50" s="162"/>
      <c r="PED50" s="114"/>
      <c r="PEE50" s="163"/>
      <c r="PEF50" s="116"/>
      <c r="PEG50" s="159"/>
      <c r="PEH50" s="159"/>
      <c r="PEI50" s="159"/>
      <c r="PEJ50" s="161"/>
      <c r="PEK50" s="162"/>
      <c r="PEL50" s="114"/>
      <c r="PEM50" s="163"/>
      <c r="PEN50" s="116"/>
      <c r="PEO50" s="159"/>
      <c r="PEP50" s="159"/>
      <c r="PEQ50" s="159"/>
      <c r="PER50" s="161"/>
      <c r="PES50" s="162"/>
      <c r="PET50" s="114"/>
      <c r="PEU50" s="163"/>
      <c r="PEV50" s="116"/>
      <c r="PEW50" s="159"/>
      <c r="PEX50" s="159"/>
      <c r="PEY50" s="159"/>
      <c r="PEZ50" s="161"/>
      <c r="PFA50" s="162"/>
      <c r="PFB50" s="114"/>
      <c r="PFC50" s="163"/>
      <c r="PFD50" s="116"/>
      <c r="PFE50" s="159"/>
      <c r="PFF50" s="159"/>
      <c r="PFG50" s="159"/>
      <c r="PFH50" s="161"/>
      <c r="PFI50" s="162"/>
      <c r="PFJ50" s="114"/>
      <c r="PFK50" s="163"/>
      <c r="PFL50" s="116"/>
      <c r="PFM50" s="159"/>
      <c r="PFN50" s="159"/>
      <c r="PFO50" s="159"/>
      <c r="PFP50" s="161"/>
      <c r="PFQ50" s="162"/>
      <c r="PFR50" s="114"/>
      <c r="PFS50" s="163"/>
      <c r="PFT50" s="116"/>
      <c r="PFU50" s="159"/>
      <c r="PFV50" s="159"/>
      <c r="PFW50" s="159"/>
      <c r="PFX50" s="161"/>
      <c r="PFY50" s="162"/>
      <c r="PFZ50" s="114"/>
      <c r="PGA50" s="163"/>
      <c r="PGB50" s="116"/>
      <c r="PGC50" s="159"/>
      <c r="PGD50" s="159"/>
      <c r="PGE50" s="159"/>
      <c r="PGF50" s="161"/>
      <c r="PGG50" s="162"/>
      <c r="PGH50" s="114"/>
      <c r="PGI50" s="163"/>
      <c r="PGJ50" s="116"/>
      <c r="PGK50" s="159"/>
      <c r="PGL50" s="159"/>
      <c r="PGM50" s="159"/>
      <c r="PGN50" s="161"/>
      <c r="PGO50" s="162"/>
      <c r="PGP50" s="114"/>
      <c r="PGQ50" s="163"/>
      <c r="PGR50" s="116"/>
      <c r="PGS50" s="159"/>
      <c r="PGT50" s="159"/>
      <c r="PGU50" s="159"/>
      <c r="PGV50" s="161"/>
      <c r="PGW50" s="162"/>
      <c r="PGX50" s="114"/>
      <c r="PGY50" s="163"/>
      <c r="PGZ50" s="116"/>
      <c r="PHA50" s="159"/>
      <c r="PHB50" s="159"/>
      <c r="PHC50" s="159"/>
      <c r="PHD50" s="161"/>
      <c r="PHE50" s="162"/>
      <c r="PHF50" s="114"/>
      <c r="PHG50" s="163"/>
      <c r="PHH50" s="116"/>
      <c r="PHI50" s="159"/>
      <c r="PHJ50" s="159"/>
      <c r="PHK50" s="159"/>
      <c r="PHL50" s="161"/>
      <c r="PHM50" s="162"/>
      <c r="PHN50" s="114"/>
      <c r="PHO50" s="163"/>
      <c r="PHP50" s="116"/>
      <c r="PHQ50" s="159"/>
      <c r="PHR50" s="159"/>
      <c r="PHS50" s="159"/>
      <c r="PHT50" s="161"/>
      <c r="PHU50" s="162"/>
      <c r="PHV50" s="114"/>
      <c r="PHW50" s="163"/>
      <c r="PHX50" s="116"/>
      <c r="PHY50" s="159"/>
      <c r="PHZ50" s="159"/>
      <c r="PIA50" s="159"/>
      <c r="PIB50" s="161"/>
      <c r="PIC50" s="162"/>
      <c r="PID50" s="114"/>
      <c r="PIE50" s="163"/>
      <c r="PIF50" s="116"/>
      <c r="PIG50" s="159"/>
      <c r="PIH50" s="159"/>
      <c r="PII50" s="159"/>
      <c r="PIJ50" s="161"/>
      <c r="PIK50" s="162"/>
      <c r="PIL50" s="114"/>
      <c r="PIM50" s="163"/>
      <c r="PIN50" s="116"/>
      <c r="PIO50" s="159"/>
      <c r="PIP50" s="159"/>
      <c r="PIQ50" s="159"/>
      <c r="PIR50" s="161"/>
      <c r="PIS50" s="162"/>
      <c r="PIT50" s="114"/>
      <c r="PIU50" s="163"/>
      <c r="PIV50" s="116"/>
      <c r="PIW50" s="159"/>
      <c r="PIX50" s="159"/>
      <c r="PIY50" s="159"/>
      <c r="PIZ50" s="161"/>
      <c r="PJA50" s="162"/>
      <c r="PJB50" s="114"/>
      <c r="PJC50" s="163"/>
      <c r="PJD50" s="116"/>
      <c r="PJE50" s="159"/>
      <c r="PJF50" s="159"/>
      <c r="PJG50" s="159"/>
      <c r="PJH50" s="161"/>
      <c r="PJI50" s="162"/>
      <c r="PJJ50" s="114"/>
      <c r="PJK50" s="163"/>
      <c r="PJL50" s="116"/>
      <c r="PJM50" s="159"/>
      <c r="PJN50" s="159"/>
      <c r="PJO50" s="159"/>
      <c r="PJP50" s="161"/>
      <c r="PJQ50" s="162"/>
      <c r="PJR50" s="114"/>
      <c r="PJS50" s="163"/>
      <c r="PJT50" s="116"/>
      <c r="PJU50" s="159"/>
      <c r="PJV50" s="159"/>
      <c r="PJW50" s="159"/>
      <c r="PJX50" s="161"/>
      <c r="PJY50" s="162"/>
      <c r="PJZ50" s="114"/>
      <c r="PKA50" s="163"/>
      <c r="PKB50" s="116"/>
      <c r="PKC50" s="159"/>
      <c r="PKD50" s="159"/>
      <c r="PKE50" s="159"/>
      <c r="PKF50" s="161"/>
      <c r="PKG50" s="162"/>
      <c r="PKH50" s="114"/>
      <c r="PKI50" s="163"/>
      <c r="PKJ50" s="116"/>
      <c r="PKK50" s="159"/>
      <c r="PKL50" s="159"/>
      <c r="PKM50" s="159"/>
      <c r="PKN50" s="161"/>
      <c r="PKO50" s="162"/>
      <c r="PKP50" s="114"/>
      <c r="PKQ50" s="163"/>
      <c r="PKR50" s="116"/>
      <c r="PKS50" s="159"/>
      <c r="PKT50" s="159"/>
      <c r="PKU50" s="159"/>
      <c r="PKV50" s="161"/>
      <c r="PKW50" s="162"/>
      <c r="PKX50" s="114"/>
      <c r="PKY50" s="163"/>
      <c r="PKZ50" s="116"/>
      <c r="PLA50" s="159"/>
      <c r="PLB50" s="159"/>
      <c r="PLC50" s="159"/>
      <c r="PLD50" s="161"/>
      <c r="PLE50" s="162"/>
      <c r="PLF50" s="114"/>
      <c r="PLG50" s="163"/>
      <c r="PLH50" s="116"/>
      <c r="PLI50" s="159"/>
      <c r="PLJ50" s="159"/>
      <c r="PLK50" s="159"/>
      <c r="PLL50" s="161"/>
      <c r="PLM50" s="162"/>
      <c r="PLN50" s="114"/>
      <c r="PLO50" s="163"/>
      <c r="PLP50" s="116"/>
      <c r="PLQ50" s="159"/>
      <c r="PLR50" s="159"/>
      <c r="PLS50" s="159"/>
      <c r="PLT50" s="161"/>
      <c r="PLU50" s="162"/>
      <c r="PLV50" s="114"/>
      <c r="PLW50" s="163"/>
      <c r="PLX50" s="116"/>
      <c r="PLY50" s="159"/>
      <c r="PLZ50" s="159"/>
      <c r="PMA50" s="159"/>
      <c r="PMB50" s="161"/>
      <c r="PMC50" s="162"/>
      <c r="PMD50" s="114"/>
      <c r="PME50" s="163"/>
      <c r="PMF50" s="116"/>
      <c r="PMG50" s="159"/>
      <c r="PMH50" s="159"/>
      <c r="PMI50" s="159"/>
      <c r="PMJ50" s="161"/>
      <c r="PMK50" s="162"/>
      <c r="PML50" s="114"/>
      <c r="PMM50" s="163"/>
      <c r="PMN50" s="116"/>
      <c r="PMO50" s="159"/>
      <c r="PMP50" s="159"/>
      <c r="PMQ50" s="159"/>
      <c r="PMR50" s="161"/>
      <c r="PMS50" s="162"/>
      <c r="PMT50" s="114"/>
      <c r="PMU50" s="163"/>
      <c r="PMV50" s="116"/>
      <c r="PMW50" s="159"/>
      <c r="PMX50" s="159"/>
      <c r="PMY50" s="159"/>
      <c r="PMZ50" s="161"/>
      <c r="PNA50" s="162"/>
      <c r="PNB50" s="114"/>
      <c r="PNC50" s="163"/>
      <c r="PND50" s="116"/>
      <c r="PNE50" s="159"/>
      <c r="PNF50" s="159"/>
      <c r="PNG50" s="159"/>
      <c r="PNH50" s="161"/>
      <c r="PNI50" s="162"/>
      <c r="PNJ50" s="114"/>
      <c r="PNK50" s="163"/>
      <c r="PNL50" s="116"/>
      <c r="PNM50" s="159"/>
      <c r="PNN50" s="159"/>
      <c r="PNO50" s="159"/>
      <c r="PNP50" s="161"/>
      <c r="PNQ50" s="162"/>
      <c r="PNR50" s="114"/>
      <c r="PNS50" s="163"/>
      <c r="PNT50" s="116"/>
      <c r="PNU50" s="159"/>
      <c r="PNV50" s="159"/>
      <c r="PNW50" s="159"/>
      <c r="PNX50" s="161"/>
      <c r="PNY50" s="162"/>
      <c r="PNZ50" s="114"/>
      <c r="POA50" s="163"/>
      <c r="POB50" s="116"/>
      <c r="POC50" s="159"/>
      <c r="POD50" s="159"/>
      <c r="POE50" s="159"/>
      <c r="POF50" s="161"/>
      <c r="POG50" s="162"/>
      <c r="POH50" s="114"/>
      <c r="POI50" s="163"/>
      <c r="POJ50" s="116"/>
      <c r="POK50" s="159"/>
      <c r="POL50" s="159"/>
      <c r="POM50" s="159"/>
      <c r="PON50" s="161"/>
      <c r="POO50" s="162"/>
      <c r="POP50" s="114"/>
      <c r="POQ50" s="163"/>
      <c r="POR50" s="116"/>
      <c r="POS50" s="159"/>
      <c r="POT50" s="159"/>
      <c r="POU50" s="159"/>
      <c r="POV50" s="161"/>
      <c r="POW50" s="162"/>
      <c r="POX50" s="114"/>
      <c r="POY50" s="163"/>
      <c r="POZ50" s="116"/>
      <c r="PPA50" s="159"/>
      <c r="PPB50" s="159"/>
      <c r="PPC50" s="159"/>
      <c r="PPD50" s="161"/>
      <c r="PPE50" s="162"/>
      <c r="PPF50" s="114"/>
      <c r="PPG50" s="163"/>
      <c r="PPH50" s="116"/>
      <c r="PPI50" s="159"/>
      <c r="PPJ50" s="159"/>
      <c r="PPK50" s="159"/>
      <c r="PPL50" s="161"/>
      <c r="PPM50" s="162"/>
      <c r="PPN50" s="114"/>
      <c r="PPO50" s="163"/>
      <c r="PPP50" s="116"/>
      <c r="PPQ50" s="159"/>
      <c r="PPR50" s="159"/>
      <c r="PPS50" s="159"/>
      <c r="PPT50" s="161"/>
      <c r="PPU50" s="162"/>
      <c r="PPV50" s="114"/>
      <c r="PPW50" s="163"/>
      <c r="PPX50" s="116"/>
      <c r="PPY50" s="159"/>
      <c r="PPZ50" s="159"/>
      <c r="PQA50" s="159"/>
      <c r="PQB50" s="161"/>
      <c r="PQC50" s="162"/>
      <c r="PQD50" s="114"/>
      <c r="PQE50" s="163"/>
      <c r="PQF50" s="116"/>
      <c r="PQG50" s="159"/>
      <c r="PQH50" s="159"/>
      <c r="PQI50" s="159"/>
      <c r="PQJ50" s="161"/>
      <c r="PQK50" s="162"/>
      <c r="PQL50" s="114"/>
      <c r="PQM50" s="163"/>
      <c r="PQN50" s="116"/>
      <c r="PQO50" s="159"/>
      <c r="PQP50" s="159"/>
      <c r="PQQ50" s="159"/>
      <c r="PQR50" s="161"/>
      <c r="PQS50" s="162"/>
      <c r="PQT50" s="114"/>
      <c r="PQU50" s="163"/>
      <c r="PQV50" s="116"/>
      <c r="PQW50" s="159"/>
      <c r="PQX50" s="159"/>
      <c r="PQY50" s="159"/>
      <c r="PQZ50" s="161"/>
      <c r="PRA50" s="162"/>
      <c r="PRB50" s="114"/>
      <c r="PRC50" s="163"/>
      <c r="PRD50" s="116"/>
      <c r="PRE50" s="159"/>
      <c r="PRF50" s="159"/>
      <c r="PRG50" s="159"/>
      <c r="PRH50" s="161"/>
      <c r="PRI50" s="162"/>
      <c r="PRJ50" s="114"/>
      <c r="PRK50" s="163"/>
      <c r="PRL50" s="116"/>
      <c r="PRM50" s="159"/>
      <c r="PRN50" s="159"/>
      <c r="PRO50" s="159"/>
      <c r="PRP50" s="161"/>
      <c r="PRQ50" s="162"/>
      <c r="PRR50" s="114"/>
      <c r="PRS50" s="163"/>
      <c r="PRT50" s="116"/>
      <c r="PRU50" s="159"/>
      <c r="PRV50" s="159"/>
      <c r="PRW50" s="159"/>
      <c r="PRX50" s="161"/>
      <c r="PRY50" s="162"/>
      <c r="PRZ50" s="114"/>
      <c r="PSA50" s="163"/>
      <c r="PSB50" s="116"/>
      <c r="PSC50" s="159"/>
      <c r="PSD50" s="159"/>
      <c r="PSE50" s="159"/>
      <c r="PSF50" s="161"/>
      <c r="PSG50" s="162"/>
      <c r="PSH50" s="114"/>
      <c r="PSI50" s="163"/>
      <c r="PSJ50" s="116"/>
      <c r="PSK50" s="159"/>
      <c r="PSL50" s="159"/>
      <c r="PSM50" s="159"/>
      <c r="PSN50" s="161"/>
      <c r="PSO50" s="162"/>
      <c r="PSP50" s="114"/>
      <c r="PSQ50" s="163"/>
      <c r="PSR50" s="116"/>
      <c r="PSS50" s="159"/>
      <c r="PST50" s="159"/>
      <c r="PSU50" s="159"/>
      <c r="PSV50" s="161"/>
      <c r="PSW50" s="162"/>
      <c r="PSX50" s="114"/>
      <c r="PSY50" s="163"/>
      <c r="PSZ50" s="116"/>
      <c r="PTA50" s="159"/>
      <c r="PTB50" s="159"/>
      <c r="PTC50" s="159"/>
      <c r="PTD50" s="161"/>
      <c r="PTE50" s="162"/>
      <c r="PTF50" s="114"/>
      <c r="PTG50" s="163"/>
      <c r="PTH50" s="116"/>
      <c r="PTI50" s="159"/>
      <c r="PTJ50" s="159"/>
      <c r="PTK50" s="159"/>
      <c r="PTL50" s="161"/>
      <c r="PTM50" s="162"/>
      <c r="PTN50" s="114"/>
      <c r="PTO50" s="163"/>
      <c r="PTP50" s="116"/>
      <c r="PTQ50" s="159"/>
      <c r="PTR50" s="159"/>
      <c r="PTS50" s="159"/>
      <c r="PTT50" s="161"/>
      <c r="PTU50" s="162"/>
      <c r="PTV50" s="114"/>
      <c r="PTW50" s="163"/>
      <c r="PTX50" s="116"/>
      <c r="PTY50" s="159"/>
      <c r="PTZ50" s="159"/>
      <c r="PUA50" s="159"/>
      <c r="PUB50" s="161"/>
      <c r="PUC50" s="162"/>
      <c r="PUD50" s="114"/>
      <c r="PUE50" s="163"/>
      <c r="PUF50" s="116"/>
      <c r="PUG50" s="159"/>
      <c r="PUH50" s="159"/>
      <c r="PUI50" s="159"/>
      <c r="PUJ50" s="161"/>
      <c r="PUK50" s="162"/>
      <c r="PUL50" s="114"/>
      <c r="PUM50" s="163"/>
      <c r="PUN50" s="116"/>
      <c r="PUO50" s="159"/>
      <c r="PUP50" s="159"/>
      <c r="PUQ50" s="159"/>
      <c r="PUR50" s="161"/>
      <c r="PUS50" s="162"/>
      <c r="PUT50" s="114"/>
      <c r="PUU50" s="163"/>
      <c r="PUV50" s="116"/>
      <c r="PUW50" s="159"/>
      <c r="PUX50" s="159"/>
      <c r="PUY50" s="159"/>
      <c r="PUZ50" s="161"/>
      <c r="PVA50" s="162"/>
      <c r="PVB50" s="114"/>
      <c r="PVC50" s="163"/>
      <c r="PVD50" s="116"/>
      <c r="PVE50" s="159"/>
      <c r="PVF50" s="159"/>
      <c r="PVG50" s="159"/>
      <c r="PVH50" s="161"/>
      <c r="PVI50" s="162"/>
      <c r="PVJ50" s="114"/>
      <c r="PVK50" s="163"/>
      <c r="PVL50" s="116"/>
      <c r="PVM50" s="159"/>
      <c r="PVN50" s="159"/>
      <c r="PVO50" s="159"/>
      <c r="PVP50" s="161"/>
      <c r="PVQ50" s="162"/>
      <c r="PVR50" s="114"/>
      <c r="PVS50" s="163"/>
      <c r="PVT50" s="116"/>
      <c r="PVU50" s="159"/>
      <c r="PVV50" s="159"/>
      <c r="PVW50" s="159"/>
      <c r="PVX50" s="161"/>
      <c r="PVY50" s="162"/>
      <c r="PVZ50" s="114"/>
      <c r="PWA50" s="163"/>
      <c r="PWB50" s="116"/>
      <c r="PWC50" s="159"/>
      <c r="PWD50" s="159"/>
      <c r="PWE50" s="159"/>
      <c r="PWF50" s="161"/>
      <c r="PWG50" s="162"/>
      <c r="PWH50" s="114"/>
      <c r="PWI50" s="163"/>
      <c r="PWJ50" s="116"/>
      <c r="PWK50" s="159"/>
      <c r="PWL50" s="159"/>
      <c r="PWM50" s="159"/>
      <c r="PWN50" s="161"/>
      <c r="PWO50" s="162"/>
      <c r="PWP50" s="114"/>
      <c r="PWQ50" s="163"/>
      <c r="PWR50" s="116"/>
      <c r="PWS50" s="159"/>
      <c r="PWT50" s="159"/>
      <c r="PWU50" s="159"/>
      <c r="PWV50" s="161"/>
      <c r="PWW50" s="162"/>
      <c r="PWX50" s="114"/>
      <c r="PWY50" s="163"/>
      <c r="PWZ50" s="116"/>
      <c r="PXA50" s="159"/>
      <c r="PXB50" s="159"/>
      <c r="PXC50" s="159"/>
      <c r="PXD50" s="161"/>
      <c r="PXE50" s="162"/>
      <c r="PXF50" s="114"/>
      <c r="PXG50" s="163"/>
      <c r="PXH50" s="116"/>
      <c r="PXI50" s="159"/>
      <c r="PXJ50" s="159"/>
      <c r="PXK50" s="159"/>
      <c r="PXL50" s="161"/>
      <c r="PXM50" s="162"/>
      <c r="PXN50" s="114"/>
      <c r="PXO50" s="163"/>
      <c r="PXP50" s="116"/>
      <c r="PXQ50" s="159"/>
      <c r="PXR50" s="159"/>
      <c r="PXS50" s="159"/>
      <c r="PXT50" s="161"/>
      <c r="PXU50" s="162"/>
      <c r="PXV50" s="114"/>
      <c r="PXW50" s="163"/>
      <c r="PXX50" s="116"/>
      <c r="PXY50" s="159"/>
      <c r="PXZ50" s="159"/>
      <c r="PYA50" s="159"/>
      <c r="PYB50" s="161"/>
      <c r="PYC50" s="162"/>
      <c r="PYD50" s="114"/>
      <c r="PYE50" s="163"/>
      <c r="PYF50" s="116"/>
      <c r="PYG50" s="159"/>
      <c r="PYH50" s="159"/>
      <c r="PYI50" s="159"/>
      <c r="PYJ50" s="161"/>
      <c r="PYK50" s="162"/>
      <c r="PYL50" s="114"/>
      <c r="PYM50" s="163"/>
      <c r="PYN50" s="116"/>
      <c r="PYO50" s="159"/>
      <c r="PYP50" s="159"/>
      <c r="PYQ50" s="159"/>
      <c r="PYR50" s="161"/>
      <c r="PYS50" s="162"/>
      <c r="PYT50" s="114"/>
      <c r="PYU50" s="163"/>
      <c r="PYV50" s="116"/>
      <c r="PYW50" s="159"/>
      <c r="PYX50" s="159"/>
      <c r="PYY50" s="159"/>
      <c r="PYZ50" s="161"/>
      <c r="PZA50" s="162"/>
      <c r="PZB50" s="114"/>
      <c r="PZC50" s="163"/>
      <c r="PZD50" s="116"/>
      <c r="PZE50" s="159"/>
      <c r="PZF50" s="159"/>
      <c r="PZG50" s="159"/>
      <c r="PZH50" s="161"/>
      <c r="PZI50" s="162"/>
      <c r="PZJ50" s="114"/>
      <c r="PZK50" s="163"/>
      <c r="PZL50" s="116"/>
      <c r="PZM50" s="159"/>
      <c r="PZN50" s="159"/>
      <c r="PZO50" s="159"/>
      <c r="PZP50" s="161"/>
      <c r="PZQ50" s="162"/>
      <c r="PZR50" s="114"/>
      <c r="PZS50" s="163"/>
      <c r="PZT50" s="116"/>
      <c r="PZU50" s="159"/>
      <c r="PZV50" s="159"/>
      <c r="PZW50" s="159"/>
      <c r="PZX50" s="161"/>
      <c r="PZY50" s="162"/>
      <c r="PZZ50" s="114"/>
      <c r="QAA50" s="163"/>
      <c r="QAB50" s="116"/>
      <c r="QAC50" s="159"/>
      <c r="QAD50" s="159"/>
      <c r="QAE50" s="159"/>
      <c r="QAF50" s="161"/>
      <c r="QAG50" s="162"/>
      <c r="QAH50" s="114"/>
      <c r="QAI50" s="163"/>
      <c r="QAJ50" s="116"/>
      <c r="QAK50" s="159"/>
      <c r="QAL50" s="159"/>
      <c r="QAM50" s="159"/>
      <c r="QAN50" s="161"/>
      <c r="QAO50" s="162"/>
      <c r="QAP50" s="114"/>
      <c r="QAQ50" s="163"/>
      <c r="QAR50" s="116"/>
      <c r="QAS50" s="159"/>
      <c r="QAT50" s="159"/>
      <c r="QAU50" s="159"/>
      <c r="QAV50" s="161"/>
      <c r="QAW50" s="162"/>
      <c r="QAX50" s="114"/>
      <c r="QAY50" s="163"/>
      <c r="QAZ50" s="116"/>
      <c r="QBA50" s="159"/>
      <c r="QBB50" s="159"/>
      <c r="QBC50" s="159"/>
      <c r="QBD50" s="161"/>
      <c r="QBE50" s="162"/>
      <c r="QBF50" s="114"/>
      <c r="QBG50" s="163"/>
      <c r="QBH50" s="116"/>
      <c r="QBI50" s="159"/>
      <c r="QBJ50" s="159"/>
      <c r="QBK50" s="159"/>
      <c r="QBL50" s="161"/>
      <c r="QBM50" s="162"/>
      <c r="QBN50" s="114"/>
      <c r="QBO50" s="163"/>
      <c r="QBP50" s="116"/>
      <c r="QBQ50" s="159"/>
      <c r="QBR50" s="159"/>
      <c r="QBS50" s="159"/>
      <c r="QBT50" s="161"/>
      <c r="QBU50" s="162"/>
      <c r="QBV50" s="114"/>
      <c r="QBW50" s="163"/>
      <c r="QBX50" s="116"/>
      <c r="QBY50" s="159"/>
      <c r="QBZ50" s="159"/>
      <c r="QCA50" s="159"/>
      <c r="QCB50" s="161"/>
      <c r="QCC50" s="162"/>
      <c r="QCD50" s="114"/>
      <c r="QCE50" s="163"/>
      <c r="QCF50" s="116"/>
      <c r="QCG50" s="159"/>
      <c r="QCH50" s="159"/>
      <c r="QCI50" s="159"/>
      <c r="QCJ50" s="161"/>
      <c r="QCK50" s="162"/>
      <c r="QCL50" s="114"/>
      <c r="QCM50" s="163"/>
      <c r="QCN50" s="116"/>
      <c r="QCO50" s="159"/>
      <c r="QCP50" s="159"/>
      <c r="QCQ50" s="159"/>
      <c r="QCR50" s="161"/>
      <c r="QCS50" s="162"/>
      <c r="QCT50" s="114"/>
      <c r="QCU50" s="163"/>
      <c r="QCV50" s="116"/>
      <c r="QCW50" s="159"/>
      <c r="QCX50" s="159"/>
      <c r="QCY50" s="159"/>
      <c r="QCZ50" s="161"/>
      <c r="QDA50" s="162"/>
      <c r="QDB50" s="114"/>
      <c r="QDC50" s="163"/>
      <c r="QDD50" s="116"/>
      <c r="QDE50" s="159"/>
      <c r="QDF50" s="159"/>
      <c r="QDG50" s="159"/>
      <c r="QDH50" s="161"/>
      <c r="QDI50" s="162"/>
      <c r="QDJ50" s="114"/>
      <c r="QDK50" s="163"/>
      <c r="QDL50" s="116"/>
      <c r="QDM50" s="159"/>
      <c r="QDN50" s="159"/>
      <c r="QDO50" s="159"/>
      <c r="QDP50" s="161"/>
      <c r="QDQ50" s="162"/>
      <c r="QDR50" s="114"/>
      <c r="QDS50" s="163"/>
      <c r="QDT50" s="116"/>
      <c r="QDU50" s="159"/>
      <c r="QDV50" s="159"/>
      <c r="QDW50" s="159"/>
      <c r="QDX50" s="161"/>
      <c r="QDY50" s="162"/>
      <c r="QDZ50" s="114"/>
      <c r="QEA50" s="163"/>
      <c r="QEB50" s="116"/>
      <c r="QEC50" s="159"/>
      <c r="QED50" s="159"/>
      <c r="QEE50" s="159"/>
      <c r="QEF50" s="161"/>
      <c r="QEG50" s="162"/>
      <c r="QEH50" s="114"/>
      <c r="QEI50" s="163"/>
      <c r="QEJ50" s="116"/>
      <c r="QEK50" s="159"/>
      <c r="QEL50" s="159"/>
      <c r="QEM50" s="159"/>
      <c r="QEN50" s="161"/>
      <c r="QEO50" s="162"/>
      <c r="QEP50" s="114"/>
      <c r="QEQ50" s="163"/>
      <c r="QER50" s="116"/>
      <c r="QES50" s="159"/>
      <c r="QET50" s="159"/>
      <c r="QEU50" s="159"/>
      <c r="QEV50" s="161"/>
      <c r="QEW50" s="162"/>
      <c r="QEX50" s="114"/>
      <c r="QEY50" s="163"/>
      <c r="QEZ50" s="116"/>
      <c r="QFA50" s="159"/>
      <c r="QFB50" s="159"/>
      <c r="QFC50" s="159"/>
      <c r="QFD50" s="161"/>
      <c r="QFE50" s="162"/>
      <c r="QFF50" s="114"/>
      <c r="QFG50" s="163"/>
      <c r="QFH50" s="116"/>
      <c r="QFI50" s="159"/>
      <c r="QFJ50" s="159"/>
      <c r="QFK50" s="159"/>
      <c r="QFL50" s="161"/>
      <c r="QFM50" s="162"/>
      <c r="QFN50" s="114"/>
      <c r="QFO50" s="163"/>
      <c r="QFP50" s="116"/>
      <c r="QFQ50" s="159"/>
      <c r="QFR50" s="159"/>
      <c r="QFS50" s="159"/>
      <c r="QFT50" s="161"/>
      <c r="QFU50" s="162"/>
      <c r="QFV50" s="114"/>
      <c r="QFW50" s="163"/>
      <c r="QFX50" s="116"/>
      <c r="QFY50" s="159"/>
      <c r="QFZ50" s="159"/>
      <c r="QGA50" s="159"/>
      <c r="QGB50" s="161"/>
      <c r="QGC50" s="162"/>
      <c r="QGD50" s="114"/>
      <c r="QGE50" s="163"/>
      <c r="QGF50" s="116"/>
      <c r="QGG50" s="159"/>
      <c r="QGH50" s="159"/>
      <c r="QGI50" s="159"/>
      <c r="QGJ50" s="161"/>
      <c r="QGK50" s="162"/>
      <c r="QGL50" s="114"/>
      <c r="QGM50" s="163"/>
      <c r="QGN50" s="116"/>
      <c r="QGO50" s="159"/>
      <c r="QGP50" s="159"/>
      <c r="QGQ50" s="159"/>
      <c r="QGR50" s="161"/>
      <c r="QGS50" s="162"/>
      <c r="QGT50" s="114"/>
      <c r="QGU50" s="163"/>
      <c r="QGV50" s="116"/>
      <c r="QGW50" s="159"/>
      <c r="QGX50" s="159"/>
      <c r="QGY50" s="159"/>
      <c r="QGZ50" s="161"/>
      <c r="QHA50" s="162"/>
      <c r="QHB50" s="114"/>
      <c r="QHC50" s="163"/>
      <c r="QHD50" s="116"/>
      <c r="QHE50" s="159"/>
      <c r="QHF50" s="159"/>
      <c r="QHG50" s="159"/>
      <c r="QHH50" s="161"/>
      <c r="QHI50" s="162"/>
      <c r="QHJ50" s="114"/>
      <c r="QHK50" s="163"/>
      <c r="QHL50" s="116"/>
      <c r="QHM50" s="159"/>
      <c r="QHN50" s="159"/>
      <c r="QHO50" s="159"/>
      <c r="QHP50" s="161"/>
      <c r="QHQ50" s="162"/>
      <c r="QHR50" s="114"/>
      <c r="QHS50" s="163"/>
      <c r="QHT50" s="116"/>
      <c r="QHU50" s="159"/>
      <c r="QHV50" s="159"/>
      <c r="QHW50" s="159"/>
      <c r="QHX50" s="161"/>
      <c r="QHY50" s="162"/>
      <c r="QHZ50" s="114"/>
      <c r="QIA50" s="163"/>
      <c r="QIB50" s="116"/>
      <c r="QIC50" s="159"/>
      <c r="QID50" s="159"/>
      <c r="QIE50" s="159"/>
      <c r="QIF50" s="161"/>
      <c r="QIG50" s="162"/>
      <c r="QIH50" s="114"/>
      <c r="QII50" s="163"/>
      <c r="QIJ50" s="116"/>
      <c r="QIK50" s="159"/>
      <c r="QIL50" s="159"/>
      <c r="QIM50" s="159"/>
      <c r="QIN50" s="161"/>
      <c r="QIO50" s="162"/>
      <c r="QIP50" s="114"/>
      <c r="QIQ50" s="163"/>
      <c r="QIR50" s="116"/>
      <c r="QIS50" s="159"/>
      <c r="QIT50" s="159"/>
      <c r="QIU50" s="159"/>
      <c r="QIV50" s="161"/>
      <c r="QIW50" s="162"/>
      <c r="QIX50" s="114"/>
      <c r="QIY50" s="163"/>
      <c r="QIZ50" s="116"/>
      <c r="QJA50" s="159"/>
      <c r="QJB50" s="159"/>
      <c r="QJC50" s="159"/>
      <c r="QJD50" s="161"/>
      <c r="QJE50" s="162"/>
      <c r="QJF50" s="114"/>
      <c r="QJG50" s="163"/>
      <c r="QJH50" s="116"/>
      <c r="QJI50" s="159"/>
      <c r="QJJ50" s="159"/>
      <c r="QJK50" s="159"/>
      <c r="QJL50" s="161"/>
      <c r="QJM50" s="162"/>
      <c r="QJN50" s="114"/>
      <c r="QJO50" s="163"/>
      <c r="QJP50" s="116"/>
      <c r="QJQ50" s="159"/>
      <c r="QJR50" s="159"/>
      <c r="QJS50" s="159"/>
      <c r="QJT50" s="161"/>
      <c r="QJU50" s="162"/>
      <c r="QJV50" s="114"/>
      <c r="QJW50" s="163"/>
      <c r="QJX50" s="116"/>
      <c r="QJY50" s="159"/>
      <c r="QJZ50" s="159"/>
      <c r="QKA50" s="159"/>
      <c r="QKB50" s="161"/>
      <c r="QKC50" s="162"/>
      <c r="QKD50" s="114"/>
      <c r="QKE50" s="163"/>
      <c r="QKF50" s="116"/>
      <c r="QKG50" s="159"/>
      <c r="QKH50" s="159"/>
      <c r="QKI50" s="159"/>
      <c r="QKJ50" s="161"/>
      <c r="QKK50" s="162"/>
      <c r="QKL50" s="114"/>
      <c r="QKM50" s="163"/>
      <c r="QKN50" s="116"/>
      <c r="QKO50" s="159"/>
      <c r="QKP50" s="159"/>
      <c r="QKQ50" s="159"/>
      <c r="QKR50" s="161"/>
      <c r="QKS50" s="162"/>
      <c r="QKT50" s="114"/>
      <c r="QKU50" s="163"/>
      <c r="QKV50" s="116"/>
      <c r="QKW50" s="159"/>
      <c r="QKX50" s="159"/>
      <c r="QKY50" s="159"/>
      <c r="QKZ50" s="161"/>
      <c r="QLA50" s="162"/>
      <c r="QLB50" s="114"/>
      <c r="QLC50" s="163"/>
      <c r="QLD50" s="116"/>
      <c r="QLE50" s="159"/>
      <c r="QLF50" s="159"/>
      <c r="QLG50" s="159"/>
      <c r="QLH50" s="161"/>
      <c r="QLI50" s="162"/>
      <c r="QLJ50" s="114"/>
      <c r="QLK50" s="163"/>
      <c r="QLL50" s="116"/>
      <c r="QLM50" s="159"/>
      <c r="QLN50" s="159"/>
      <c r="QLO50" s="159"/>
      <c r="QLP50" s="161"/>
      <c r="QLQ50" s="162"/>
      <c r="QLR50" s="114"/>
      <c r="QLS50" s="163"/>
      <c r="QLT50" s="116"/>
      <c r="QLU50" s="159"/>
      <c r="QLV50" s="159"/>
      <c r="QLW50" s="159"/>
      <c r="QLX50" s="161"/>
      <c r="QLY50" s="162"/>
      <c r="QLZ50" s="114"/>
      <c r="QMA50" s="163"/>
      <c r="QMB50" s="116"/>
      <c r="QMC50" s="159"/>
      <c r="QMD50" s="159"/>
      <c r="QME50" s="159"/>
      <c r="QMF50" s="161"/>
      <c r="QMG50" s="162"/>
      <c r="QMH50" s="114"/>
      <c r="QMI50" s="163"/>
      <c r="QMJ50" s="116"/>
      <c r="QMK50" s="159"/>
      <c r="QML50" s="159"/>
      <c r="QMM50" s="159"/>
      <c r="QMN50" s="161"/>
      <c r="QMO50" s="162"/>
      <c r="QMP50" s="114"/>
      <c r="QMQ50" s="163"/>
      <c r="QMR50" s="116"/>
      <c r="QMS50" s="159"/>
      <c r="QMT50" s="159"/>
      <c r="QMU50" s="159"/>
      <c r="QMV50" s="161"/>
      <c r="QMW50" s="162"/>
      <c r="QMX50" s="114"/>
      <c r="QMY50" s="163"/>
      <c r="QMZ50" s="116"/>
      <c r="QNA50" s="159"/>
      <c r="QNB50" s="159"/>
      <c r="QNC50" s="159"/>
      <c r="QND50" s="161"/>
      <c r="QNE50" s="162"/>
      <c r="QNF50" s="114"/>
      <c r="QNG50" s="163"/>
      <c r="QNH50" s="116"/>
      <c r="QNI50" s="159"/>
      <c r="QNJ50" s="159"/>
      <c r="QNK50" s="159"/>
      <c r="QNL50" s="161"/>
      <c r="QNM50" s="162"/>
      <c r="QNN50" s="114"/>
      <c r="QNO50" s="163"/>
      <c r="QNP50" s="116"/>
      <c r="QNQ50" s="159"/>
      <c r="QNR50" s="159"/>
      <c r="QNS50" s="159"/>
      <c r="QNT50" s="161"/>
      <c r="QNU50" s="162"/>
      <c r="QNV50" s="114"/>
      <c r="QNW50" s="163"/>
      <c r="QNX50" s="116"/>
      <c r="QNY50" s="159"/>
      <c r="QNZ50" s="159"/>
      <c r="QOA50" s="159"/>
      <c r="QOB50" s="161"/>
      <c r="QOC50" s="162"/>
      <c r="QOD50" s="114"/>
      <c r="QOE50" s="163"/>
      <c r="QOF50" s="116"/>
      <c r="QOG50" s="159"/>
      <c r="QOH50" s="159"/>
      <c r="QOI50" s="159"/>
      <c r="QOJ50" s="161"/>
      <c r="QOK50" s="162"/>
      <c r="QOL50" s="114"/>
      <c r="QOM50" s="163"/>
      <c r="QON50" s="116"/>
      <c r="QOO50" s="159"/>
      <c r="QOP50" s="159"/>
      <c r="QOQ50" s="159"/>
      <c r="QOR50" s="161"/>
      <c r="QOS50" s="162"/>
      <c r="QOT50" s="114"/>
      <c r="QOU50" s="163"/>
      <c r="QOV50" s="116"/>
      <c r="QOW50" s="159"/>
      <c r="QOX50" s="159"/>
      <c r="QOY50" s="159"/>
      <c r="QOZ50" s="161"/>
      <c r="QPA50" s="162"/>
      <c r="QPB50" s="114"/>
      <c r="QPC50" s="163"/>
      <c r="QPD50" s="116"/>
      <c r="QPE50" s="159"/>
      <c r="QPF50" s="159"/>
      <c r="QPG50" s="159"/>
      <c r="QPH50" s="161"/>
      <c r="QPI50" s="162"/>
      <c r="QPJ50" s="114"/>
      <c r="QPK50" s="163"/>
      <c r="QPL50" s="116"/>
      <c r="QPM50" s="159"/>
      <c r="QPN50" s="159"/>
      <c r="QPO50" s="159"/>
      <c r="QPP50" s="161"/>
      <c r="QPQ50" s="162"/>
      <c r="QPR50" s="114"/>
      <c r="QPS50" s="163"/>
      <c r="QPT50" s="116"/>
      <c r="QPU50" s="159"/>
      <c r="QPV50" s="159"/>
      <c r="QPW50" s="159"/>
      <c r="QPX50" s="161"/>
      <c r="QPY50" s="162"/>
      <c r="QPZ50" s="114"/>
      <c r="QQA50" s="163"/>
      <c r="QQB50" s="116"/>
      <c r="QQC50" s="159"/>
      <c r="QQD50" s="159"/>
      <c r="QQE50" s="159"/>
      <c r="QQF50" s="161"/>
      <c r="QQG50" s="162"/>
      <c r="QQH50" s="114"/>
      <c r="QQI50" s="163"/>
      <c r="QQJ50" s="116"/>
      <c r="QQK50" s="159"/>
      <c r="QQL50" s="159"/>
      <c r="QQM50" s="159"/>
      <c r="QQN50" s="161"/>
      <c r="QQO50" s="162"/>
      <c r="QQP50" s="114"/>
      <c r="QQQ50" s="163"/>
      <c r="QQR50" s="116"/>
      <c r="QQS50" s="159"/>
      <c r="QQT50" s="159"/>
      <c r="QQU50" s="159"/>
      <c r="QQV50" s="161"/>
      <c r="QQW50" s="162"/>
      <c r="QQX50" s="114"/>
      <c r="QQY50" s="163"/>
      <c r="QQZ50" s="116"/>
      <c r="QRA50" s="159"/>
      <c r="QRB50" s="159"/>
      <c r="QRC50" s="159"/>
      <c r="QRD50" s="161"/>
      <c r="QRE50" s="162"/>
      <c r="QRF50" s="114"/>
      <c r="QRG50" s="163"/>
      <c r="QRH50" s="116"/>
      <c r="QRI50" s="159"/>
      <c r="QRJ50" s="159"/>
      <c r="QRK50" s="159"/>
      <c r="QRL50" s="161"/>
      <c r="QRM50" s="162"/>
      <c r="QRN50" s="114"/>
      <c r="QRO50" s="163"/>
      <c r="QRP50" s="116"/>
      <c r="QRQ50" s="159"/>
      <c r="QRR50" s="159"/>
      <c r="QRS50" s="159"/>
      <c r="QRT50" s="161"/>
      <c r="QRU50" s="162"/>
      <c r="QRV50" s="114"/>
      <c r="QRW50" s="163"/>
      <c r="QRX50" s="116"/>
      <c r="QRY50" s="159"/>
      <c r="QRZ50" s="159"/>
      <c r="QSA50" s="159"/>
      <c r="QSB50" s="161"/>
      <c r="QSC50" s="162"/>
      <c r="QSD50" s="114"/>
      <c r="QSE50" s="163"/>
      <c r="QSF50" s="116"/>
      <c r="QSG50" s="159"/>
      <c r="QSH50" s="159"/>
      <c r="QSI50" s="159"/>
      <c r="QSJ50" s="161"/>
      <c r="QSK50" s="162"/>
      <c r="QSL50" s="114"/>
      <c r="QSM50" s="163"/>
      <c r="QSN50" s="116"/>
      <c r="QSO50" s="159"/>
      <c r="QSP50" s="159"/>
      <c r="QSQ50" s="159"/>
      <c r="QSR50" s="161"/>
      <c r="QSS50" s="162"/>
      <c r="QST50" s="114"/>
      <c r="QSU50" s="163"/>
      <c r="QSV50" s="116"/>
      <c r="QSW50" s="159"/>
      <c r="QSX50" s="159"/>
      <c r="QSY50" s="159"/>
      <c r="QSZ50" s="161"/>
      <c r="QTA50" s="162"/>
      <c r="QTB50" s="114"/>
      <c r="QTC50" s="163"/>
      <c r="QTD50" s="116"/>
      <c r="QTE50" s="159"/>
      <c r="QTF50" s="159"/>
      <c r="QTG50" s="159"/>
      <c r="QTH50" s="161"/>
      <c r="QTI50" s="162"/>
      <c r="QTJ50" s="114"/>
      <c r="QTK50" s="163"/>
      <c r="QTL50" s="116"/>
      <c r="QTM50" s="159"/>
      <c r="QTN50" s="159"/>
      <c r="QTO50" s="159"/>
      <c r="QTP50" s="161"/>
      <c r="QTQ50" s="162"/>
      <c r="QTR50" s="114"/>
      <c r="QTS50" s="163"/>
      <c r="QTT50" s="116"/>
      <c r="QTU50" s="159"/>
      <c r="QTV50" s="159"/>
      <c r="QTW50" s="159"/>
      <c r="QTX50" s="161"/>
      <c r="QTY50" s="162"/>
      <c r="QTZ50" s="114"/>
      <c r="QUA50" s="163"/>
      <c r="QUB50" s="116"/>
      <c r="QUC50" s="159"/>
      <c r="QUD50" s="159"/>
      <c r="QUE50" s="159"/>
      <c r="QUF50" s="161"/>
      <c r="QUG50" s="162"/>
      <c r="QUH50" s="114"/>
      <c r="QUI50" s="163"/>
      <c r="QUJ50" s="116"/>
      <c r="QUK50" s="159"/>
      <c r="QUL50" s="159"/>
      <c r="QUM50" s="159"/>
      <c r="QUN50" s="161"/>
      <c r="QUO50" s="162"/>
      <c r="QUP50" s="114"/>
      <c r="QUQ50" s="163"/>
      <c r="QUR50" s="116"/>
      <c r="QUS50" s="159"/>
      <c r="QUT50" s="159"/>
      <c r="QUU50" s="159"/>
      <c r="QUV50" s="161"/>
      <c r="QUW50" s="162"/>
      <c r="QUX50" s="114"/>
      <c r="QUY50" s="163"/>
      <c r="QUZ50" s="116"/>
      <c r="QVA50" s="159"/>
      <c r="QVB50" s="159"/>
      <c r="QVC50" s="159"/>
      <c r="QVD50" s="161"/>
      <c r="QVE50" s="162"/>
      <c r="QVF50" s="114"/>
      <c r="QVG50" s="163"/>
      <c r="QVH50" s="116"/>
      <c r="QVI50" s="159"/>
      <c r="QVJ50" s="159"/>
      <c r="QVK50" s="159"/>
      <c r="QVL50" s="161"/>
      <c r="QVM50" s="162"/>
      <c r="QVN50" s="114"/>
      <c r="QVO50" s="163"/>
      <c r="QVP50" s="116"/>
      <c r="QVQ50" s="159"/>
      <c r="QVR50" s="159"/>
      <c r="QVS50" s="159"/>
      <c r="QVT50" s="161"/>
      <c r="QVU50" s="162"/>
      <c r="QVV50" s="114"/>
      <c r="QVW50" s="163"/>
      <c r="QVX50" s="116"/>
      <c r="QVY50" s="159"/>
      <c r="QVZ50" s="159"/>
      <c r="QWA50" s="159"/>
      <c r="QWB50" s="161"/>
      <c r="QWC50" s="162"/>
      <c r="QWD50" s="114"/>
      <c r="QWE50" s="163"/>
      <c r="QWF50" s="116"/>
      <c r="QWG50" s="159"/>
      <c r="QWH50" s="159"/>
      <c r="QWI50" s="159"/>
      <c r="QWJ50" s="161"/>
      <c r="QWK50" s="162"/>
      <c r="QWL50" s="114"/>
      <c r="QWM50" s="163"/>
      <c r="QWN50" s="116"/>
      <c r="QWO50" s="159"/>
      <c r="QWP50" s="159"/>
      <c r="QWQ50" s="159"/>
      <c r="QWR50" s="161"/>
      <c r="QWS50" s="162"/>
      <c r="QWT50" s="114"/>
      <c r="QWU50" s="163"/>
      <c r="QWV50" s="116"/>
      <c r="QWW50" s="159"/>
      <c r="QWX50" s="159"/>
      <c r="QWY50" s="159"/>
      <c r="QWZ50" s="161"/>
      <c r="QXA50" s="162"/>
      <c r="QXB50" s="114"/>
      <c r="QXC50" s="163"/>
      <c r="QXD50" s="116"/>
      <c r="QXE50" s="159"/>
      <c r="QXF50" s="159"/>
      <c r="QXG50" s="159"/>
      <c r="QXH50" s="161"/>
      <c r="QXI50" s="162"/>
      <c r="QXJ50" s="114"/>
      <c r="QXK50" s="163"/>
      <c r="QXL50" s="116"/>
      <c r="QXM50" s="159"/>
      <c r="QXN50" s="159"/>
      <c r="QXO50" s="159"/>
      <c r="QXP50" s="161"/>
      <c r="QXQ50" s="162"/>
      <c r="QXR50" s="114"/>
      <c r="QXS50" s="163"/>
      <c r="QXT50" s="116"/>
      <c r="QXU50" s="159"/>
      <c r="QXV50" s="159"/>
      <c r="QXW50" s="159"/>
      <c r="QXX50" s="161"/>
      <c r="QXY50" s="162"/>
      <c r="QXZ50" s="114"/>
      <c r="QYA50" s="163"/>
      <c r="QYB50" s="116"/>
      <c r="QYC50" s="159"/>
      <c r="QYD50" s="159"/>
      <c r="QYE50" s="159"/>
      <c r="QYF50" s="161"/>
      <c r="QYG50" s="162"/>
      <c r="QYH50" s="114"/>
      <c r="QYI50" s="163"/>
      <c r="QYJ50" s="116"/>
      <c r="QYK50" s="159"/>
      <c r="QYL50" s="159"/>
      <c r="QYM50" s="159"/>
      <c r="QYN50" s="161"/>
      <c r="QYO50" s="162"/>
      <c r="QYP50" s="114"/>
      <c r="QYQ50" s="163"/>
      <c r="QYR50" s="116"/>
      <c r="QYS50" s="159"/>
      <c r="QYT50" s="159"/>
      <c r="QYU50" s="159"/>
      <c r="QYV50" s="161"/>
      <c r="QYW50" s="162"/>
      <c r="QYX50" s="114"/>
      <c r="QYY50" s="163"/>
      <c r="QYZ50" s="116"/>
      <c r="QZA50" s="159"/>
      <c r="QZB50" s="159"/>
      <c r="QZC50" s="159"/>
      <c r="QZD50" s="161"/>
      <c r="QZE50" s="162"/>
      <c r="QZF50" s="114"/>
      <c r="QZG50" s="163"/>
      <c r="QZH50" s="116"/>
      <c r="QZI50" s="159"/>
      <c r="QZJ50" s="159"/>
      <c r="QZK50" s="159"/>
      <c r="QZL50" s="161"/>
      <c r="QZM50" s="162"/>
      <c r="QZN50" s="114"/>
      <c r="QZO50" s="163"/>
      <c r="QZP50" s="116"/>
      <c r="QZQ50" s="159"/>
      <c r="QZR50" s="159"/>
      <c r="QZS50" s="159"/>
      <c r="QZT50" s="161"/>
      <c r="QZU50" s="162"/>
      <c r="QZV50" s="114"/>
      <c r="QZW50" s="163"/>
      <c r="QZX50" s="116"/>
      <c r="QZY50" s="159"/>
      <c r="QZZ50" s="159"/>
      <c r="RAA50" s="159"/>
      <c r="RAB50" s="161"/>
      <c r="RAC50" s="162"/>
      <c r="RAD50" s="114"/>
      <c r="RAE50" s="163"/>
      <c r="RAF50" s="116"/>
      <c r="RAG50" s="159"/>
      <c r="RAH50" s="159"/>
      <c r="RAI50" s="159"/>
      <c r="RAJ50" s="161"/>
      <c r="RAK50" s="162"/>
      <c r="RAL50" s="114"/>
      <c r="RAM50" s="163"/>
      <c r="RAN50" s="116"/>
      <c r="RAO50" s="159"/>
      <c r="RAP50" s="159"/>
      <c r="RAQ50" s="159"/>
      <c r="RAR50" s="161"/>
      <c r="RAS50" s="162"/>
      <c r="RAT50" s="114"/>
      <c r="RAU50" s="163"/>
      <c r="RAV50" s="116"/>
      <c r="RAW50" s="159"/>
      <c r="RAX50" s="159"/>
      <c r="RAY50" s="159"/>
      <c r="RAZ50" s="161"/>
      <c r="RBA50" s="162"/>
      <c r="RBB50" s="114"/>
      <c r="RBC50" s="163"/>
      <c r="RBD50" s="116"/>
      <c r="RBE50" s="159"/>
      <c r="RBF50" s="159"/>
      <c r="RBG50" s="159"/>
      <c r="RBH50" s="161"/>
      <c r="RBI50" s="162"/>
      <c r="RBJ50" s="114"/>
      <c r="RBK50" s="163"/>
      <c r="RBL50" s="116"/>
      <c r="RBM50" s="159"/>
      <c r="RBN50" s="159"/>
      <c r="RBO50" s="159"/>
      <c r="RBP50" s="161"/>
      <c r="RBQ50" s="162"/>
      <c r="RBR50" s="114"/>
      <c r="RBS50" s="163"/>
      <c r="RBT50" s="116"/>
      <c r="RBU50" s="159"/>
      <c r="RBV50" s="159"/>
      <c r="RBW50" s="159"/>
      <c r="RBX50" s="161"/>
      <c r="RBY50" s="162"/>
      <c r="RBZ50" s="114"/>
      <c r="RCA50" s="163"/>
      <c r="RCB50" s="116"/>
      <c r="RCC50" s="159"/>
      <c r="RCD50" s="159"/>
      <c r="RCE50" s="159"/>
      <c r="RCF50" s="161"/>
      <c r="RCG50" s="162"/>
      <c r="RCH50" s="114"/>
      <c r="RCI50" s="163"/>
      <c r="RCJ50" s="116"/>
      <c r="RCK50" s="159"/>
      <c r="RCL50" s="159"/>
      <c r="RCM50" s="159"/>
      <c r="RCN50" s="161"/>
      <c r="RCO50" s="162"/>
      <c r="RCP50" s="114"/>
      <c r="RCQ50" s="163"/>
      <c r="RCR50" s="116"/>
      <c r="RCS50" s="159"/>
      <c r="RCT50" s="159"/>
      <c r="RCU50" s="159"/>
      <c r="RCV50" s="161"/>
      <c r="RCW50" s="162"/>
      <c r="RCX50" s="114"/>
      <c r="RCY50" s="163"/>
      <c r="RCZ50" s="116"/>
      <c r="RDA50" s="159"/>
      <c r="RDB50" s="159"/>
      <c r="RDC50" s="159"/>
      <c r="RDD50" s="161"/>
      <c r="RDE50" s="162"/>
      <c r="RDF50" s="114"/>
      <c r="RDG50" s="163"/>
      <c r="RDH50" s="116"/>
      <c r="RDI50" s="159"/>
      <c r="RDJ50" s="159"/>
      <c r="RDK50" s="159"/>
      <c r="RDL50" s="161"/>
      <c r="RDM50" s="162"/>
      <c r="RDN50" s="114"/>
      <c r="RDO50" s="163"/>
      <c r="RDP50" s="116"/>
      <c r="RDQ50" s="159"/>
      <c r="RDR50" s="159"/>
      <c r="RDS50" s="159"/>
      <c r="RDT50" s="161"/>
      <c r="RDU50" s="162"/>
      <c r="RDV50" s="114"/>
      <c r="RDW50" s="163"/>
      <c r="RDX50" s="116"/>
      <c r="RDY50" s="159"/>
      <c r="RDZ50" s="159"/>
      <c r="REA50" s="159"/>
      <c r="REB50" s="161"/>
      <c r="REC50" s="162"/>
      <c r="RED50" s="114"/>
      <c r="REE50" s="163"/>
      <c r="REF50" s="116"/>
      <c r="REG50" s="159"/>
      <c r="REH50" s="159"/>
      <c r="REI50" s="159"/>
      <c r="REJ50" s="161"/>
      <c r="REK50" s="162"/>
      <c r="REL50" s="114"/>
      <c r="REM50" s="163"/>
      <c r="REN50" s="116"/>
      <c r="REO50" s="159"/>
      <c r="REP50" s="159"/>
      <c r="REQ50" s="159"/>
      <c r="RER50" s="161"/>
      <c r="RES50" s="162"/>
      <c r="RET50" s="114"/>
      <c r="REU50" s="163"/>
      <c r="REV50" s="116"/>
      <c r="REW50" s="159"/>
      <c r="REX50" s="159"/>
      <c r="REY50" s="159"/>
      <c r="REZ50" s="161"/>
      <c r="RFA50" s="162"/>
      <c r="RFB50" s="114"/>
      <c r="RFC50" s="163"/>
      <c r="RFD50" s="116"/>
      <c r="RFE50" s="159"/>
      <c r="RFF50" s="159"/>
      <c r="RFG50" s="159"/>
      <c r="RFH50" s="161"/>
      <c r="RFI50" s="162"/>
      <c r="RFJ50" s="114"/>
      <c r="RFK50" s="163"/>
      <c r="RFL50" s="116"/>
      <c r="RFM50" s="159"/>
      <c r="RFN50" s="159"/>
      <c r="RFO50" s="159"/>
      <c r="RFP50" s="161"/>
      <c r="RFQ50" s="162"/>
      <c r="RFR50" s="114"/>
      <c r="RFS50" s="163"/>
      <c r="RFT50" s="116"/>
      <c r="RFU50" s="159"/>
      <c r="RFV50" s="159"/>
      <c r="RFW50" s="159"/>
      <c r="RFX50" s="161"/>
      <c r="RFY50" s="162"/>
      <c r="RFZ50" s="114"/>
      <c r="RGA50" s="163"/>
      <c r="RGB50" s="116"/>
      <c r="RGC50" s="159"/>
      <c r="RGD50" s="159"/>
      <c r="RGE50" s="159"/>
      <c r="RGF50" s="161"/>
      <c r="RGG50" s="162"/>
      <c r="RGH50" s="114"/>
      <c r="RGI50" s="163"/>
      <c r="RGJ50" s="116"/>
      <c r="RGK50" s="159"/>
      <c r="RGL50" s="159"/>
      <c r="RGM50" s="159"/>
      <c r="RGN50" s="161"/>
      <c r="RGO50" s="162"/>
      <c r="RGP50" s="114"/>
      <c r="RGQ50" s="163"/>
      <c r="RGR50" s="116"/>
      <c r="RGS50" s="159"/>
      <c r="RGT50" s="159"/>
      <c r="RGU50" s="159"/>
      <c r="RGV50" s="161"/>
      <c r="RGW50" s="162"/>
      <c r="RGX50" s="114"/>
      <c r="RGY50" s="163"/>
      <c r="RGZ50" s="116"/>
      <c r="RHA50" s="159"/>
      <c r="RHB50" s="159"/>
      <c r="RHC50" s="159"/>
      <c r="RHD50" s="161"/>
      <c r="RHE50" s="162"/>
      <c r="RHF50" s="114"/>
      <c r="RHG50" s="163"/>
      <c r="RHH50" s="116"/>
      <c r="RHI50" s="159"/>
      <c r="RHJ50" s="159"/>
      <c r="RHK50" s="159"/>
      <c r="RHL50" s="161"/>
      <c r="RHM50" s="162"/>
      <c r="RHN50" s="114"/>
      <c r="RHO50" s="163"/>
      <c r="RHP50" s="116"/>
      <c r="RHQ50" s="159"/>
      <c r="RHR50" s="159"/>
      <c r="RHS50" s="159"/>
      <c r="RHT50" s="161"/>
      <c r="RHU50" s="162"/>
      <c r="RHV50" s="114"/>
      <c r="RHW50" s="163"/>
      <c r="RHX50" s="116"/>
      <c r="RHY50" s="159"/>
      <c r="RHZ50" s="159"/>
      <c r="RIA50" s="159"/>
      <c r="RIB50" s="161"/>
      <c r="RIC50" s="162"/>
      <c r="RID50" s="114"/>
      <c r="RIE50" s="163"/>
      <c r="RIF50" s="116"/>
      <c r="RIG50" s="159"/>
      <c r="RIH50" s="159"/>
      <c r="RII50" s="159"/>
      <c r="RIJ50" s="161"/>
      <c r="RIK50" s="162"/>
      <c r="RIL50" s="114"/>
      <c r="RIM50" s="163"/>
      <c r="RIN50" s="116"/>
      <c r="RIO50" s="159"/>
      <c r="RIP50" s="159"/>
      <c r="RIQ50" s="159"/>
      <c r="RIR50" s="161"/>
      <c r="RIS50" s="162"/>
      <c r="RIT50" s="114"/>
      <c r="RIU50" s="163"/>
      <c r="RIV50" s="116"/>
      <c r="RIW50" s="159"/>
      <c r="RIX50" s="159"/>
      <c r="RIY50" s="159"/>
      <c r="RIZ50" s="161"/>
      <c r="RJA50" s="162"/>
      <c r="RJB50" s="114"/>
      <c r="RJC50" s="163"/>
      <c r="RJD50" s="116"/>
      <c r="RJE50" s="159"/>
      <c r="RJF50" s="159"/>
      <c r="RJG50" s="159"/>
      <c r="RJH50" s="161"/>
      <c r="RJI50" s="162"/>
      <c r="RJJ50" s="114"/>
      <c r="RJK50" s="163"/>
      <c r="RJL50" s="116"/>
      <c r="RJM50" s="159"/>
      <c r="RJN50" s="159"/>
      <c r="RJO50" s="159"/>
      <c r="RJP50" s="161"/>
      <c r="RJQ50" s="162"/>
      <c r="RJR50" s="114"/>
      <c r="RJS50" s="163"/>
      <c r="RJT50" s="116"/>
      <c r="RJU50" s="159"/>
      <c r="RJV50" s="159"/>
      <c r="RJW50" s="159"/>
      <c r="RJX50" s="161"/>
      <c r="RJY50" s="162"/>
      <c r="RJZ50" s="114"/>
      <c r="RKA50" s="163"/>
      <c r="RKB50" s="116"/>
      <c r="RKC50" s="159"/>
      <c r="RKD50" s="159"/>
      <c r="RKE50" s="159"/>
      <c r="RKF50" s="161"/>
      <c r="RKG50" s="162"/>
      <c r="RKH50" s="114"/>
      <c r="RKI50" s="163"/>
      <c r="RKJ50" s="116"/>
      <c r="RKK50" s="159"/>
      <c r="RKL50" s="159"/>
      <c r="RKM50" s="159"/>
      <c r="RKN50" s="161"/>
      <c r="RKO50" s="162"/>
      <c r="RKP50" s="114"/>
      <c r="RKQ50" s="163"/>
      <c r="RKR50" s="116"/>
      <c r="RKS50" s="159"/>
      <c r="RKT50" s="159"/>
      <c r="RKU50" s="159"/>
      <c r="RKV50" s="161"/>
      <c r="RKW50" s="162"/>
      <c r="RKX50" s="114"/>
      <c r="RKY50" s="163"/>
      <c r="RKZ50" s="116"/>
      <c r="RLA50" s="159"/>
      <c r="RLB50" s="159"/>
      <c r="RLC50" s="159"/>
      <c r="RLD50" s="161"/>
      <c r="RLE50" s="162"/>
      <c r="RLF50" s="114"/>
      <c r="RLG50" s="163"/>
      <c r="RLH50" s="116"/>
      <c r="RLI50" s="159"/>
      <c r="RLJ50" s="159"/>
      <c r="RLK50" s="159"/>
      <c r="RLL50" s="161"/>
      <c r="RLM50" s="162"/>
      <c r="RLN50" s="114"/>
      <c r="RLO50" s="163"/>
      <c r="RLP50" s="116"/>
      <c r="RLQ50" s="159"/>
      <c r="RLR50" s="159"/>
      <c r="RLS50" s="159"/>
      <c r="RLT50" s="161"/>
      <c r="RLU50" s="162"/>
      <c r="RLV50" s="114"/>
      <c r="RLW50" s="163"/>
      <c r="RLX50" s="116"/>
      <c r="RLY50" s="159"/>
      <c r="RLZ50" s="159"/>
      <c r="RMA50" s="159"/>
      <c r="RMB50" s="161"/>
      <c r="RMC50" s="162"/>
      <c r="RMD50" s="114"/>
      <c r="RME50" s="163"/>
      <c r="RMF50" s="116"/>
      <c r="RMG50" s="159"/>
      <c r="RMH50" s="159"/>
      <c r="RMI50" s="159"/>
      <c r="RMJ50" s="161"/>
      <c r="RMK50" s="162"/>
      <c r="RML50" s="114"/>
      <c r="RMM50" s="163"/>
      <c r="RMN50" s="116"/>
      <c r="RMO50" s="159"/>
      <c r="RMP50" s="159"/>
      <c r="RMQ50" s="159"/>
      <c r="RMR50" s="161"/>
      <c r="RMS50" s="162"/>
      <c r="RMT50" s="114"/>
      <c r="RMU50" s="163"/>
      <c r="RMV50" s="116"/>
      <c r="RMW50" s="159"/>
      <c r="RMX50" s="159"/>
      <c r="RMY50" s="159"/>
      <c r="RMZ50" s="161"/>
      <c r="RNA50" s="162"/>
      <c r="RNB50" s="114"/>
      <c r="RNC50" s="163"/>
      <c r="RND50" s="116"/>
      <c r="RNE50" s="159"/>
      <c r="RNF50" s="159"/>
      <c r="RNG50" s="159"/>
      <c r="RNH50" s="161"/>
      <c r="RNI50" s="162"/>
      <c r="RNJ50" s="114"/>
      <c r="RNK50" s="163"/>
      <c r="RNL50" s="116"/>
      <c r="RNM50" s="159"/>
      <c r="RNN50" s="159"/>
      <c r="RNO50" s="159"/>
      <c r="RNP50" s="161"/>
      <c r="RNQ50" s="162"/>
      <c r="RNR50" s="114"/>
      <c r="RNS50" s="163"/>
      <c r="RNT50" s="116"/>
      <c r="RNU50" s="159"/>
      <c r="RNV50" s="159"/>
      <c r="RNW50" s="159"/>
      <c r="RNX50" s="161"/>
      <c r="RNY50" s="162"/>
      <c r="RNZ50" s="114"/>
      <c r="ROA50" s="163"/>
      <c r="ROB50" s="116"/>
      <c r="ROC50" s="159"/>
      <c r="ROD50" s="159"/>
      <c r="ROE50" s="159"/>
      <c r="ROF50" s="161"/>
      <c r="ROG50" s="162"/>
      <c r="ROH50" s="114"/>
      <c r="ROI50" s="163"/>
      <c r="ROJ50" s="116"/>
      <c r="ROK50" s="159"/>
      <c r="ROL50" s="159"/>
      <c r="ROM50" s="159"/>
      <c r="RON50" s="161"/>
      <c r="ROO50" s="162"/>
      <c r="ROP50" s="114"/>
      <c r="ROQ50" s="163"/>
      <c r="ROR50" s="116"/>
      <c r="ROS50" s="159"/>
      <c r="ROT50" s="159"/>
      <c r="ROU50" s="159"/>
      <c r="ROV50" s="161"/>
      <c r="ROW50" s="162"/>
      <c r="ROX50" s="114"/>
      <c r="ROY50" s="163"/>
      <c r="ROZ50" s="116"/>
      <c r="RPA50" s="159"/>
      <c r="RPB50" s="159"/>
      <c r="RPC50" s="159"/>
      <c r="RPD50" s="161"/>
      <c r="RPE50" s="162"/>
      <c r="RPF50" s="114"/>
      <c r="RPG50" s="163"/>
      <c r="RPH50" s="116"/>
      <c r="RPI50" s="159"/>
      <c r="RPJ50" s="159"/>
      <c r="RPK50" s="159"/>
      <c r="RPL50" s="161"/>
      <c r="RPM50" s="162"/>
      <c r="RPN50" s="114"/>
      <c r="RPO50" s="163"/>
      <c r="RPP50" s="116"/>
      <c r="RPQ50" s="159"/>
      <c r="RPR50" s="159"/>
      <c r="RPS50" s="159"/>
      <c r="RPT50" s="161"/>
      <c r="RPU50" s="162"/>
      <c r="RPV50" s="114"/>
      <c r="RPW50" s="163"/>
      <c r="RPX50" s="116"/>
      <c r="RPY50" s="159"/>
      <c r="RPZ50" s="159"/>
      <c r="RQA50" s="159"/>
      <c r="RQB50" s="161"/>
      <c r="RQC50" s="162"/>
      <c r="RQD50" s="114"/>
      <c r="RQE50" s="163"/>
      <c r="RQF50" s="116"/>
      <c r="RQG50" s="159"/>
      <c r="RQH50" s="159"/>
      <c r="RQI50" s="159"/>
      <c r="RQJ50" s="161"/>
      <c r="RQK50" s="162"/>
      <c r="RQL50" s="114"/>
      <c r="RQM50" s="163"/>
      <c r="RQN50" s="116"/>
      <c r="RQO50" s="159"/>
      <c r="RQP50" s="159"/>
      <c r="RQQ50" s="159"/>
      <c r="RQR50" s="161"/>
      <c r="RQS50" s="162"/>
      <c r="RQT50" s="114"/>
      <c r="RQU50" s="163"/>
      <c r="RQV50" s="116"/>
      <c r="RQW50" s="159"/>
      <c r="RQX50" s="159"/>
      <c r="RQY50" s="159"/>
      <c r="RQZ50" s="161"/>
      <c r="RRA50" s="162"/>
      <c r="RRB50" s="114"/>
      <c r="RRC50" s="163"/>
      <c r="RRD50" s="116"/>
      <c r="RRE50" s="159"/>
      <c r="RRF50" s="159"/>
      <c r="RRG50" s="159"/>
      <c r="RRH50" s="161"/>
      <c r="RRI50" s="162"/>
      <c r="RRJ50" s="114"/>
      <c r="RRK50" s="163"/>
      <c r="RRL50" s="116"/>
      <c r="RRM50" s="159"/>
      <c r="RRN50" s="159"/>
      <c r="RRO50" s="159"/>
      <c r="RRP50" s="161"/>
      <c r="RRQ50" s="162"/>
      <c r="RRR50" s="114"/>
      <c r="RRS50" s="163"/>
      <c r="RRT50" s="116"/>
      <c r="RRU50" s="159"/>
      <c r="RRV50" s="159"/>
      <c r="RRW50" s="159"/>
      <c r="RRX50" s="161"/>
      <c r="RRY50" s="162"/>
      <c r="RRZ50" s="114"/>
      <c r="RSA50" s="163"/>
      <c r="RSB50" s="116"/>
      <c r="RSC50" s="159"/>
      <c r="RSD50" s="159"/>
      <c r="RSE50" s="159"/>
      <c r="RSF50" s="161"/>
      <c r="RSG50" s="162"/>
      <c r="RSH50" s="114"/>
      <c r="RSI50" s="163"/>
      <c r="RSJ50" s="116"/>
      <c r="RSK50" s="159"/>
      <c r="RSL50" s="159"/>
      <c r="RSM50" s="159"/>
      <c r="RSN50" s="161"/>
      <c r="RSO50" s="162"/>
      <c r="RSP50" s="114"/>
      <c r="RSQ50" s="163"/>
      <c r="RSR50" s="116"/>
      <c r="RSS50" s="159"/>
      <c r="RST50" s="159"/>
      <c r="RSU50" s="159"/>
      <c r="RSV50" s="161"/>
      <c r="RSW50" s="162"/>
      <c r="RSX50" s="114"/>
      <c r="RSY50" s="163"/>
      <c r="RSZ50" s="116"/>
      <c r="RTA50" s="159"/>
      <c r="RTB50" s="159"/>
      <c r="RTC50" s="159"/>
      <c r="RTD50" s="161"/>
      <c r="RTE50" s="162"/>
      <c r="RTF50" s="114"/>
      <c r="RTG50" s="163"/>
      <c r="RTH50" s="116"/>
      <c r="RTI50" s="159"/>
      <c r="RTJ50" s="159"/>
      <c r="RTK50" s="159"/>
      <c r="RTL50" s="161"/>
      <c r="RTM50" s="162"/>
      <c r="RTN50" s="114"/>
      <c r="RTO50" s="163"/>
      <c r="RTP50" s="116"/>
      <c r="RTQ50" s="159"/>
      <c r="RTR50" s="159"/>
      <c r="RTS50" s="159"/>
      <c r="RTT50" s="161"/>
      <c r="RTU50" s="162"/>
      <c r="RTV50" s="114"/>
      <c r="RTW50" s="163"/>
      <c r="RTX50" s="116"/>
      <c r="RTY50" s="159"/>
      <c r="RTZ50" s="159"/>
      <c r="RUA50" s="159"/>
      <c r="RUB50" s="161"/>
      <c r="RUC50" s="162"/>
      <c r="RUD50" s="114"/>
      <c r="RUE50" s="163"/>
      <c r="RUF50" s="116"/>
      <c r="RUG50" s="159"/>
      <c r="RUH50" s="159"/>
      <c r="RUI50" s="159"/>
      <c r="RUJ50" s="161"/>
      <c r="RUK50" s="162"/>
      <c r="RUL50" s="114"/>
      <c r="RUM50" s="163"/>
      <c r="RUN50" s="116"/>
      <c r="RUO50" s="159"/>
      <c r="RUP50" s="159"/>
      <c r="RUQ50" s="159"/>
      <c r="RUR50" s="161"/>
      <c r="RUS50" s="162"/>
      <c r="RUT50" s="114"/>
      <c r="RUU50" s="163"/>
      <c r="RUV50" s="116"/>
      <c r="RUW50" s="159"/>
      <c r="RUX50" s="159"/>
      <c r="RUY50" s="159"/>
      <c r="RUZ50" s="161"/>
      <c r="RVA50" s="162"/>
      <c r="RVB50" s="114"/>
      <c r="RVC50" s="163"/>
      <c r="RVD50" s="116"/>
      <c r="RVE50" s="159"/>
      <c r="RVF50" s="159"/>
      <c r="RVG50" s="159"/>
      <c r="RVH50" s="161"/>
      <c r="RVI50" s="162"/>
      <c r="RVJ50" s="114"/>
      <c r="RVK50" s="163"/>
      <c r="RVL50" s="116"/>
      <c r="RVM50" s="159"/>
      <c r="RVN50" s="159"/>
      <c r="RVO50" s="159"/>
      <c r="RVP50" s="161"/>
      <c r="RVQ50" s="162"/>
      <c r="RVR50" s="114"/>
      <c r="RVS50" s="163"/>
      <c r="RVT50" s="116"/>
      <c r="RVU50" s="159"/>
      <c r="RVV50" s="159"/>
      <c r="RVW50" s="159"/>
      <c r="RVX50" s="161"/>
      <c r="RVY50" s="162"/>
      <c r="RVZ50" s="114"/>
      <c r="RWA50" s="163"/>
      <c r="RWB50" s="116"/>
      <c r="RWC50" s="159"/>
      <c r="RWD50" s="159"/>
      <c r="RWE50" s="159"/>
      <c r="RWF50" s="161"/>
      <c r="RWG50" s="162"/>
      <c r="RWH50" s="114"/>
      <c r="RWI50" s="163"/>
      <c r="RWJ50" s="116"/>
      <c r="RWK50" s="159"/>
      <c r="RWL50" s="159"/>
      <c r="RWM50" s="159"/>
      <c r="RWN50" s="161"/>
      <c r="RWO50" s="162"/>
      <c r="RWP50" s="114"/>
      <c r="RWQ50" s="163"/>
      <c r="RWR50" s="116"/>
      <c r="RWS50" s="159"/>
      <c r="RWT50" s="159"/>
      <c r="RWU50" s="159"/>
      <c r="RWV50" s="161"/>
      <c r="RWW50" s="162"/>
      <c r="RWX50" s="114"/>
      <c r="RWY50" s="163"/>
      <c r="RWZ50" s="116"/>
      <c r="RXA50" s="159"/>
      <c r="RXB50" s="159"/>
      <c r="RXC50" s="159"/>
      <c r="RXD50" s="161"/>
      <c r="RXE50" s="162"/>
      <c r="RXF50" s="114"/>
      <c r="RXG50" s="163"/>
      <c r="RXH50" s="116"/>
      <c r="RXI50" s="159"/>
      <c r="RXJ50" s="159"/>
      <c r="RXK50" s="159"/>
      <c r="RXL50" s="161"/>
      <c r="RXM50" s="162"/>
      <c r="RXN50" s="114"/>
      <c r="RXO50" s="163"/>
      <c r="RXP50" s="116"/>
      <c r="RXQ50" s="159"/>
      <c r="RXR50" s="159"/>
      <c r="RXS50" s="159"/>
      <c r="RXT50" s="161"/>
      <c r="RXU50" s="162"/>
      <c r="RXV50" s="114"/>
      <c r="RXW50" s="163"/>
      <c r="RXX50" s="116"/>
      <c r="RXY50" s="159"/>
      <c r="RXZ50" s="159"/>
      <c r="RYA50" s="159"/>
      <c r="RYB50" s="161"/>
      <c r="RYC50" s="162"/>
      <c r="RYD50" s="114"/>
      <c r="RYE50" s="163"/>
      <c r="RYF50" s="116"/>
      <c r="RYG50" s="159"/>
      <c r="RYH50" s="159"/>
      <c r="RYI50" s="159"/>
      <c r="RYJ50" s="161"/>
      <c r="RYK50" s="162"/>
      <c r="RYL50" s="114"/>
      <c r="RYM50" s="163"/>
      <c r="RYN50" s="116"/>
      <c r="RYO50" s="159"/>
      <c r="RYP50" s="159"/>
      <c r="RYQ50" s="159"/>
      <c r="RYR50" s="161"/>
      <c r="RYS50" s="162"/>
      <c r="RYT50" s="114"/>
      <c r="RYU50" s="163"/>
      <c r="RYV50" s="116"/>
      <c r="RYW50" s="159"/>
      <c r="RYX50" s="159"/>
      <c r="RYY50" s="159"/>
      <c r="RYZ50" s="161"/>
      <c r="RZA50" s="162"/>
      <c r="RZB50" s="114"/>
      <c r="RZC50" s="163"/>
      <c r="RZD50" s="116"/>
      <c r="RZE50" s="159"/>
      <c r="RZF50" s="159"/>
      <c r="RZG50" s="159"/>
      <c r="RZH50" s="161"/>
      <c r="RZI50" s="162"/>
      <c r="RZJ50" s="114"/>
      <c r="RZK50" s="163"/>
      <c r="RZL50" s="116"/>
      <c r="RZM50" s="159"/>
      <c r="RZN50" s="159"/>
      <c r="RZO50" s="159"/>
      <c r="RZP50" s="161"/>
      <c r="RZQ50" s="162"/>
      <c r="RZR50" s="114"/>
      <c r="RZS50" s="163"/>
      <c r="RZT50" s="116"/>
      <c r="RZU50" s="159"/>
      <c r="RZV50" s="159"/>
      <c r="RZW50" s="159"/>
      <c r="RZX50" s="161"/>
      <c r="RZY50" s="162"/>
      <c r="RZZ50" s="114"/>
      <c r="SAA50" s="163"/>
      <c r="SAB50" s="116"/>
      <c r="SAC50" s="159"/>
      <c r="SAD50" s="159"/>
      <c r="SAE50" s="159"/>
      <c r="SAF50" s="161"/>
      <c r="SAG50" s="162"/>
      <c r="SAH50" s="114"/>
      <c r="SAI50" s="163"/>
      <c r="SAJ50" s="116"/>
      <c r="SAK50" s="159"/>
      <c r="SAL50" s="159"/>
      <c r="SAM50" s="159"/>
      <c r="SAN50" s="161"/>
      <c r="SAO50" s="162"/>
      <c r="SAP50" s="114"/>
      <c r="SAQ50" s="163"/>
      <c r="SAR50" s="116"/>
      <c r="SAS50" s="159"/>
      <c r="SAT50" s="159"/>
      <c r="SAU50" s="159"/>
      <c r="SAV50" s="161"/>
      <c r="SAW50" s="162"/>
      <c r="SAX50" s="114"/>
      <c r="SAY50" s="163"/>
      <c r="SAZ50" s="116"/>
      <c r="SBA50" s="159"/>
      <c r="SBB50" s="159"/>
      <c r="SBC50" s="159"/>
      <c r="SBD50" s="161"/>
      <c r="SBE50" s="162"/>
      <c r="SBF50" s="114"/>
      <c r="SBG50" s="163"/>
      <c r="SBH50" s="116"/>
      <c r="SBI50" s="159"/>
      <c r="SBJ50" s="159"/>
      <c r="SBK50" s="159"/>
      <c r="SBL50" s="161"/>
      <c r="SBM50" s="162"/>
      <c r="SBN50" s="114"/>
      <c r="SBO50" s="163"/>
      <c r="SBP50" s="116"/>
      <c r="SBQ50" s="159"/>
      <c r="SBR50" s="159"/>
      <c r="SBS50" s="159"/>
      <c r="SBT50" s="161"/>
      <c r="SBU50" s="162"/>
      <c r="SBV50" s="114"/>
      <c r="SBW50" s="163"/>
      <c r="SBX50" s="116"/>
      <c r="SBY50" s="159"/>
      <c r="SBZ50" s="159"/>
      <c r="SCA50" s="159"/>
      <c r="SCB50" s="161"/>
      <c r="SCC50" s="162"/>
      <c r="SCD50" s="114"/>
      <c r="SCE50" s="163"/>
      <c r="SCF50" s="116"/>
      <c r="SCG50" s="159"/>
      <c r="SCH50" s="159"/>
      <c r="SCI50" s="159"/>
      <c r="SCJ50" s="161"/>
      <c r="SCK50" s="162"/>
      <c r="SCL50" s="114"/>
      <c r="SCM50" s="163"/>
      <c r="SCN50" s="116"/>
      <c r="SCO50" s="159"/>
      <c r="SCP50" s="159"/>
      <c r="SCQ50" s="159"/>
      <c r="SCR50" s="161"/>
      <c r="SCS50" s="162"/>
      <c r="SCT50" s="114"/>
      <c r="SCU50" s="163"/>
      <c r="SCV50" s="116"/>
      <c r="SCW50" s="159"/>
      <c r="SCX50" s="159"/>
      <c r="SCY50" s="159"/>
      <c r="SCZ50" s="161"/>
      <c r="SDA50" s="162"/>
      <c r="SDB50" s="114"/>
      <c r="SDC50" s="163"/>
      <c r="SDD50" s="116"/>
      <c r="SDE50" s="159"/>
      <c r="SDF50" s="159"/>
      <c r="SDG50" s="159"/>
      <c r="SDH50" s="161"/>
      <c r="SDI50" s="162"/>
      <c r="SDJ50" s="114"/>
      <c r="SDK50" s="163"/>
      <c r="SDL50" s="116"/>
      <c r="SDM50" s="159"/>
      <c r="SDN50" s="159"/>
      <c r="SDO50" s="159"/>
      <c r="SDP50" s="161"/>
      <c r="SDQ50" s="162"/>
      <c r="SDR50" s="114"/>
      <c r="SDS50" s="163"/>
      <c r="SDT50" s="116"/>
      <c r="SDU50" s="159"/>
      <c r="SDV50" s="159"/>
      <c r="SDW50" s="159"/>
      <c r="SDX50" s="161"/>
      <c r="SDY50" s="162"/>
      <c r="SDZ50" s="114"/>
      <c r="SEA50" s="163"/>
      <c r="SEB50" s="116"/>
      <c r="SEC50" s="159"/>
      <c r="SED50" s="159"/>
      <c r="SEE50" s="159"/>
      <c r="SEF50" s="161"/>
      <c r="SEG50" s="162"/>
      <c r="SEH50" s="114"/>
      <c r="SEI50" s="163"/>
      <c r="SEJ50" s="116"/>
      <c r="SEK50" s="159"/>
      <c r="SEL50" s="159"/>
      <c r="SEM50" s="159"/>
      <c r="SEN50" s="161"/>
      <c r="SEO50" s="162"/>
      <c r="SEP50" s="114"/>
      <c r="SEQ50" s="163"/>
      <c r="SER50" s="116"/>
      <c r="SES50" s="159"/>
      <c r="SET50" s="159"/>
      <c r="SEU50" s="159"/>
      <c r="SEV50" s="161"/>
      <c r="SEW50" s="162"/>
      <c r="SEX50" s="114"/>
      <c r="SEY50" s="163"/>
      <c r="SEZ50" s="116"/>
      <c r="SFA50" s="159"/>
      <c r="SFB50" s="159"/>
      <c r="SFC50" s="159"/>
      <c r="SFD50" s="161"/>
      <c r="SFE50" s="162"/>
      <c r="SFF50" s="114"/>
      <c r="SFG50" s="163"/>
      <c r="SFH50" s="116"/>
      <c r="SFI50" s="159"/>
      <c r="SFJ50" s="159"/>
      <c r="SFK50" s="159"/>
      <c r="SFL50" s="161"/>
      <c r="SFM50" s="162"/>
      <c r="SFN50" s="114"/>
      <c r="SFO50" s="163"/>
      <c r="SFP50" s="116"/>
      <c r="SFQ50" s="159"/>
      <c r="SFR50" s="159"/>
      <c r="SFS50" s="159"/>
      <c r="SFT50" s="161"/>
      <c r="SFU50" s="162"/>
      <c r="SFV50" s="114"/>
      <c r="SFW50" s="163"/>
      <c r="SFX50" s="116"/>
      <c r="SFY50" s="159"/>
      <c r="SFZ50" s="159"/>
      <c r="SGA50" s="159"/>
      <c r="SGB50" s="161"/>
      <c r="SGC50" s="162"/>
      <c r="SGD50" s="114"/>
      <c r="SGE50" s="163"/>
      <c r="SGF50" s="116"/>
      <c r="SGG50" s="159"/>
      <c r="SGH50" s="159"/>
      <c r="SGI50" s="159"/>
      <c r="SGJ50" s="161"/>
      <c r="SGK50" s="162"/>
      <c r="SGL50" s="114"/>
      <c r="SGM50" s="163"/>
      <c r="SGN50" s="116"/>
      <c r="SGO50" s="159"/>
      <c r="SGP50" s="159"/>
      <c r="SGQ50" s="159"/>
      <c r="SGR50" s="161"/>
      <c r="SGS50" s="162"/>
      <c r="SGT50" s="114"/>
      <c r="SGU50" s="163"/>
      <c r="SGV50" s="116"/>
      <c r="SGW50" s="159"/>
      <c r="SGX50" s="159"/>
      <c r="SGY50" s="159"/>
      <c r="SGZ50" s="161"/>
      <c r="SHA50" s="162"/>
      <c r="SHB50" s="114"/>
      <c r="SHC50" s="163"/>
      <c r="SHD50" s="116"/>
      <c r="SHE50" s="159"/>
      <c r="SHF50" s="159"/>
      <c r="SHG50" s="159"/>
      <c r="SHH50" s="161"/>
      <c r="SHI50" s="162"/>
      <c r="SHJ50" s="114"/>
      <c r="SHK50" s="163"/>
      <c r="SHL50" s="116"/>
      <c r="SHM50" s="159"/>
      <c r="SHN50" s="159"/>
      <c r="SHO50" s="159"/>
      <c r="SHP50" s="161"/>
      <c r="SHQ50" s="162"/>
      <c r="SHR50" s="114"/>
      <c r="SHS50" s="163"/>
      <c r="SHT50" s="116"/>
      <c r="SHU50" s="159"/>
      <c r="SHV50" s="159"/>
      <c r="SHW50" s="159"/>
      <c r="SHX50" s="161"/>
      <c r="SHY50" s="162"/>
      <c r="SHZ50" s="114"/>
      <c r="SIA50" s="163"/>
      <c r="SIB50" s="116"/>
      <c r="SIC50" s="159"/>
      <c r="SID50" s="159"/>
      <c r="SIE50" s="159"/>
      <c r="SIF50" s="161"/>
      <c r="SIG50" s="162"/>
      <c r="SIH50" s="114"/>
      <c r="SII50" s="163"/>
      <c r="SIJ50" s="116"/>
      <c r="SIK50" s="159"/>
      <c r="SIL50" s="159"/>
      <c r="SIM50" s="159"/>
      <c r="SIN50" s="161"/>
      <c r="SIO50" s="162"/>
      <c r="SIP50" s="114"/>
      <c r="SIQ50" s="163"/>
      <c r="SIR50" s="116"/>
      <c r="SIS50" s="159"/>
      <c r="SIT50" s="159"/>
      <c r="SIU50" s="159"/>
      <c r="SIV50" s="161"/>
      <c r="SIW50" s="162"/>
      <c r="SIX50" s="114"/>
      <c r="SIY50" s="163"/>
      <c r="SIZ50" s="116"/>
      <c r="SJA50" s="159"/>
      <c r="SJB50" s="159"/>
      <c r="SJC50" s="159"/>
      <c r="SJD50" s="161"/>
      <c r="SJE50" s="162"/>
      <c r="SJF50" s="114"/>
      <c r="SJG50" s="163"/>
      <c r="SJH50" s="116"/>
      <c r="SJI50" s="159"/>
      <c r="SJJ50" s="159"/>
      <c r="SJK50" s="159"/>
      <c r="SJL50" s="161"/>
      <c r="SJM50" s="162"/>
      <c r="SJN50" s="114"/>
      <c r="SJO50" s="163"/>
      <c r="SJP50" s="116"/>
      <c r="SJQ50" s="159"/>
      <c r="SJR50" s="159"/>
      <c r="SJS50" s="159"/>
      <c r="SJT50" s="161"/>
      <c r="SJU50" s="162"/>
      <c r="SJV50" s="114"/>
      <c r="SJW50" s="163"/>
      <c r="SJX50" s="116"/>
      <c r="SJY50" s="159"/>
      <c r="SJZ50" s="159"/>
      <c r="SKA50" s="159"/>
      <c r="SKB50" s="161"/>
      <c r="SKC50" s="162"/>
      <c r="SKD50" s="114"/>
      <c r="SKE50" s="163"/>
      <c r="SKF50" s="116"/>
      <c r="SKG50" s="159"/>
      <c r="SKH50" s="159"/>
      <c r="SKI50" s="159"/>
      <c r="SKJ50" s="161"/>
      <c r="SKK50" s="162"/>
      <c r="SKL50" s="114"/>
      <c r="SKM50" s="163"/>
      <c r="SKN50" s="116"/>
      <c r="SKO50" s="159"/>
      <c r="SKP50" s="159"/>
      <c r="SKQ50" s="159"/>
      <c r="SKR50" s="161"/>
      <c r="SKS50" s="162"/>
      <c r="SKT50" s="114"/>
      <c r="SKU50" s="163"/>
      <c r="SKV50" s="116"/>
      <c r="SKW50" s="159"/>
      <c r="SKX50" s="159"/>
      <c r="SKY50" s="159"/>
      <c r="SKZ50" s="161"/>
      <c r="SLA50" s="162"/>
      <c r="SLB50" s="114"/>
      <c r="SLC50" s="163"/>
      <c r="SLD50" s="116"/>
      <c r="SLE50" s="159"/>
      <c r="SLF50" s="159"/>
      <c r="SLG50" s="159"/>
      <c r="SLH50" s="161"/>
      <c r="SLI50" s="162"/>
      <c r="SLJ50" s="114"/>
      <c r="SLK50" s="163"/>
      <c r="SLL50" s="116"/>
      <c r="SLM50" s="159"/>
      <c r="SLN50" s="159"/>
      <c r="SLO50" s="159"/>
      <c r="SLP50" s="161"/>
      <c r="SLQ50" s="162"/>
      <c r="SLR50" s="114"/>
      <c r="SLS50" s="163"/>
      <c r="SLT50" s="116"/>
      <c r="SLU50" s="159"/>
      <c r="SLV50" s="159"/>
      <c r="SLW50" s="159"/>
      <c r="SLX50" s="161"/>
      <c r="SLY50" s="162"/>
      <c r="SLZ50" s="114"/>
      <c r="SMA50" s="163"/>
      <c r="SMB50" s="116"/>
      <c r="SMC50" s="159"/>
      <c r="SMD50" s="159"/>
      <c r="SME50" s="159"/>
      <c r="SMF50" s="161"/>
      <c r="SMG50" s="162"/>
      <c r="SMH50" s="114"/>
      <c r="SMI50" s="163"/>
      <c r="SMJ50" s="116"/>
      <c r="SMK50" s="159"/>
      <c r="SML50" s="159"/>
      <c r="SMM50" s="159"/>
      <c r="SMN50" s="161"/>
      <c r="SMO50" s="162"/>
      <c r="SMP50" s="114"/>
      <c r="SMQ50" s="163"/>
      <c r="SMR50" s="116"/>
      <c r="SMS50" s="159"/>
      <c r="SMT50" s="159"/>
      <c r="SMU50" s="159"/>
      <c r="SMV50" s="161"/>
      <c r="SMW50" s="162"/>
      <c r="SMX50" s="114"/>
      <c r="SMY50" s="163"/>
      <c r="SMZ50" s="116"/>
      <c r="SNA50" s="159"/>
      <c r="SNB50" s="159"/>
      <c r="SNC50" s="159"/>
      <c r="SND50" s="161"/>
      <c r="SNE50" s="162"/>
      <c r="SNF50" s="114"/>
      <c r="SNG50" s="163"/>
      <c r="SNH50" s="116"/>
      <c r="SNI50" s="159"/>
      <c r="SNJ50" s="159"/>
      <c r="SNK50" s="159"/>
      <c r="SNL50" s="161"/>
      <c r="SNM50" s="162"/>
      <c r="SNN50" s="114"/>
      <c r="SNO50" s="163"/>
      <c r="SNP50" s="116"/>
      <c r="SNQ50" s="159"/>
      <c r="SNR50" s="159"/>
      <c r="SNS50" s="159"/>
      <c r="SNT50" s="161"/>
      <c r="SNU50" s="162"/>
      <c r="SNV50" s="114"/>
      <c r="SNW50" s="163"/>
      <c r="SNX50" s="116"/>
      <c r="SNY50" s="159"/>
      <c r="SNZ50" s="159"/>
      <c r="SOA50" s="159"/>
      <c r="SOB50" s="161"/>
      <c r="SOC50" s="162"/>
      <c r="SOD50" s="114"/>
      <c r="SOE50" s="163"/>
      <c r="SOF50" s="116"/>
      <c r="SOG50" s="159"/>
      <c r="SOH50" s="159"/>
      <c r="SOI50" s="159"/>
      <c r="SOJ50" s="161"/>
      <c r="SOK50" s="162"/>
      <c r="SOL50" s="114"/>
      <c r="SOM50" s="163"/>
      <c r="SON50" s="116"/>
      <c r="SOO50" s="159"/>
      <c r="SOP50" s="159"/>
      <c r="SOQ50" s="159"/>
      <c r="SOR50" s="161"/>
      <c r="SOS50" s="162"/>
      <c r="SOT50" s="114"/>
      <c r="SOU50" s="163"/>
      <c r="SOV50" s="116"/>
      <c r="SOW50" s="159"/>
      <c r="SOX50" s="159"/>
      <c r="SOY50" s="159"/>
      <c r="SOZ50" s="161"/>
      <c r="SPA50" s="162"/>
      <c r="SPB50" s="114"/>
      <c r="SPC50" s="163"/>
      <c r="SPD50" s="116"/>
      <c r="SPE50" s="159"/>
      <c r="SPF50" s="159"/>
      <c r="SPG50" s="159"/>
      <c r="SPH50" s="161"/>
      <c r="SPI50" s="162"/>
      <c r="SPJ50" s="114"/>
      <c r="SPK50" s="163"/>
      <c r="SPL50" s="116"/>
      <c r="SPM50" s="159"/>
      <c r="SPN50" s="159"/>
      <c r="SPO50" s="159"/>
      <c r="SPP50" s="161"/>
      <c r="SPQ50" s="162"/>
      <c r="SPR50" s="114"/>
      <c r="SPS50" s="163"/>
      <c r="SPT50" s="116"/>
      <c r="SPU50" s="159"/>
      <c r="SPV50" s="159"/>
      <c r="SPW50" s="159"/>
      <c r="SPX50" s="161"/>
      <c r="SPY50" s="162"/>
      <c r="SPZ50" s="114"/>
      <c r="SQA50" s="163"/>
      <c r="SQB50" s="116"/>
      <c r="SQC50" s="159"/>
      <c r="SQD50" s="159"/>
      <c r="SQE50" s="159"/>
      <c r="SQF50" s="161"/>
      <c r="SQG50" s="162"/>
      <c r="SQH50" s="114"/>
      <c r="SQI50" s="163"/>
      <c r="SQJ50" s="116"/>
      <c r="SQK50" s="159"/>
      <c r="SQL50" s="159"/>
      <c r="SQM50" s="159"/>
      <c r="SQN50" s="161"/>
      <c r="SQO50" s="162"/>
      <c r="SQP50" s="114"/>
      <c r="SQQ50" s="163"/>
      <c r="SQR50" s="116"/>
      <c r="SQS50" s="159"/>
      <c r="SQT50" s="159"/>
      <c r="SQU50" s="159"/>
      <c r="SQV50" s="161"/>
      <c r="SQW50" s="162"/>
      <c r="SQX50" s="114"/>
      <c r="SQY50" s="163"/>
      <c r="SQZ50" s="116"/>
      <c r="SRA50" s="159"/>
      <c r="SRB50" s="159"/>
      <c r="SRC50" s="159"/>
      <c r="SRD50" s="161"/>
      <c r="SRE50" s="162"/>
      <c r="SRF50" s="114"/>
      <c r="SRG50" s="163"/>
      <c r="SRH50" s="116"/>
      <c r="SRI50" s="159"/>
      <c r="SRJ50" s="159"/>
      <c r="SRK50" s="159"/>
      <c r="SRL50" s="161"/>
      <c r="SRM50" s="162"/>
      <c r="SRN50" s="114"/>
      <c r="SRO50" s="163"/>
      <c r="SRP50" s="116"/>
      <c r="SRQ50" s="159"/>
      <c r="SRR50" s="159"/>
      <c r="SRS50" s="159"/>
      <c r="SRT50" s="161"/>
      <c r="SRU50" s="162"/>
      <c r="SRV50" s="114"/>
      <c r="SRW50" s="163"/>
      <c r="SRX50" s="116"/>
      <c r="SRY50" s="159"/>
      <c r="SRZ50" s="159"/>
      <c r="SSA50" s="159"/>
      <c r="SSB50" s="161"/>
      <c r="SSC50" s="162"/>
      <c r="SSD50" s="114"/>
      <c r="SSE50" s="163"/>
      <c r="SSF50" s="116"/>
      <c r="SSG50" s="159"/>
      <c r="SSH50" s="159"/>
      <c r="SSI50" s="159"/>
      <c r="SSJ50" s="161"/>
      <c r="SSK50" s="162"/>
      <c r="SSL50" s="114"/>
      <c r="SSM50" s="163"/>
      <c r="SSN50" s="116"/>
      <c r="SSO50" s="159"/>
      <c r="SSP50" s="159"/>
      <c r="SSQ50" s="159"/>
      <c r="SSR50" s="161"/>
      <c r="SSS50" s="162"/>
      <c r="SST50" s="114"/>
      <c r="SSU50" s="163"/>
      <c r="SSV50" s="116"/>
      <c r="SSW50" s="159"/>
      <c r="SSX50" s="159"/>
      <c r="SSY50" s="159"/>
      <c r="SSZ50" s="161"/>
      <c r="STA50" s="162"/>
      <c r="STB50" s="114"/>
      <c r="STC50" s="163"/>
      <c r="STD50" s="116"/>
      <c r="STE50" s="159"/>
      <c r="STF50" s="159"/>
      <c r="STG50" s="159"/>
      <c r="STH50" s="161"/>
      <c r="STI50" s="162"/>
      <c r="STJ50" s="114"/>
      <c r="STK50" s="163"/>
      <c r="STL50" s="116"/>
      <c r="STM50" s="159"/>
      <c r="STN50" s="159"/>
      <c r="STO50" s="159"/>
      <c r="STP50" s="161"/>
      <c r="STQ50" s="162"/>
      <c r="STR50" s="114"/>
      <c r="STS50" s="163"/>
      <c r="STT50" s="116"/>
      <c r="STU50" s="159"/>
      <c r="STV50" s="159"/>
      <c r="STW50" s="159"/>
      <c r="STX50" s="161"/>
      <c r="STY50" s="162"/>
      <c r="STZ50" s="114"/>
      <c r="SUA50" s="163"/>
      <c r="SUB50" s="116"/>
      <c r="SUC50" s="159"/>
      <c r="SUD50" s="159"/>
      <c r="SUE50" s="159"/>
      <c r="SUF50" s="161"/>
      <c r="SUG50" s="162"/>
      <c r="SUH50" s="114"/>
      <c r="SUI50" s="163"/>
      <c r="SUJ50" s="116"/>
      <c r="SUK50" s="159"/>
      <c r="SUL50" s="159"/>
      <c r="SUM50" s="159"/>
      <c r="SUN50" s="161"/>
      <c r="SUO50" s="162"/>
      <c r="SUP50" s="114"/>
      <c r="SUQ50" s="163"/>
      <c r="SUR50" s="116"/>
      <c r="SUS50" s="159"/>
      <c r="SUT50" s="159"/>
      <c r="SUU50" s="159"/>
      <c r="SUV50" s="161"/>
      <c r="SUW50" s="162"/>
      <c r="SUX50" s="114"/>
      <c r="SUY50" s="163"/>
      <c r="SUZ50" s="116"/>
      <c r="SVA50" s="159"/>
      <c r="SVB50" s="159"/>
      <c r="SVC50" s="159"/>
      <c r="SVD50" s="161"/>
      <c r="SVE50" s="162"/>
      <c r="SVF50" s="114"/>
      <c r="SVG50" s="163"/>
      <c r="SVH50" s="116"/>
      <c r="SVI50" s="159"/>
      <c r="SVJ50" s="159"/>
      <c r="SVK50" s="159"/>
      <c r="SVL50" s="161"/>
      <c r="SVM50" s="162"/>
      <c r="SVN50" s="114"/>
      <c r="SVO50" s="163"/>
      <c r="SVP50" s="116"/>
      <c r="SVQ50" s="159"/>
      <c r="SVR50" s="159"/>
      <c r="SVS50" s="159"/>
      <c r="SVT50" s="161"/>
      <c r="SVU50" s="162"/>
      <c r="SVV50" s="114"/>
      <c r="SVW50" s="163"/>
      <c r="SVX50" s="116"/>
      <c r="SVY50" s="159"/>
      <c r="SVZ50" s="159"/>
      <c r="SWA50" s="159"/>
      <c r="SWB50" s="161"/>
      <c r="SWC50" s="162"/>
      <c r="SWD50" s="114"/>
      <c r="SWE50" s="163"/>
      <c r="SWF50" s="116"/>
      <c r="SWG50" s="159"/>
      <c r="SWH50" s="159"/>
      <c r="SWI50" s="159"/>
      <c r="SWJ50" s="161"/>
      <c r="SWK50" s="162"/>
      <c r="SWL50" s="114"/>
      <c r="SWM50" s="163"/>
      <c r="SWN50" s="116"/>
      <c r="SWO50" s="159"/>
      <c r="SWP50" s="159"/>
      <c r="SWQ50" s="159"/>
      <c r="SWR50" s="161"/>
      <c r="SWS50" s="162"/>
      <c r="SWT50" s="114"/>
      <c r="SWU50" s="163"/>
      <c r="SWV50" s="116"/>
      <c r="SWW50" s="159"/>
      <c r="SWX50" s="159"/>
      <c r="SWY50" s="159"/>
      <c r="SWZ50" s="161"/>
      <c r="SXA50" s="162"/>
      <c r="SXB50" s="114"/>
      <c r="SXC50" s="163"/>
      <c r="SXD50" s="116"/>
      <c r="SXE50" s="159"/>
      <c r="SXF50" s="159"/>
      <c r="SXG50" s="159"/>
      <c r="SXH50" s="161"/>
      <c r="SXI50" s="162"/>
      <c r="SXJ50" s="114"/>
      <c r="SXK50" s="163"/>
      <c r="SXL50" s="116"/>
      <c r="SXM50" s="159"/>
      <c r="SXN50" s="159"/>
      <c r="SXO50" s="159"/>
      <c r="SXP50" s="161"/>
      <c r="SXQ50" s="162"/>
      <c r="SXR50" s="114"/>
      <c r="SXS50" s="163"/>
      <c r="SXT50" s="116"/>
      <c r="SXU50" s="159"/>
      <c r="SXV50" s="159"/>
      <c r="SXW50" s="159"/>
      <c r="SXX50" s="161"/>
      <c r="SXY50" s="162"/>
      <c r="SXZ50" s="114"/>
      <c r="SYA50" s="163"/>
      <c r="SYB50" s="116"/>
      <c r="SYC50" s="159"/>
      <c r="SYD50" s="159"/>
      <c r="SYE50" s="159"/>
      <c r="SYF50" s="161"/>
      <c r="SYG50" s="162"/>
      <c r="SYH50" s="114"/>
      <c r="SYI50" s="163"/>
      <c r="SYJ50" s="116"/>
      <c r="SYK50" s="159"/>
      <c r="SYL50" s="159"/>
      <c r="SYM50" s="159"/>
      <c r="SYN50" s="161"/>
      <c r="SYO50" s="162"/>
      <c r="SYP50" s="114"/>
      <c r="SYQ50" s="163"/>
      <c r="SYR50" s="116"/>
      <c r="SYS50" s="159"/>
      <c r="SYT50" s="159"/>
      <c r="SYU50" s="159"/>
      <c r="SYV50" s="161"/>
      <c r="SYW50" s="162"/>
      <c r="SYX50" s="114"/>
      <c r="SYY50" s="163"/>
      <c r="SYZ50" s="116"/>
      <c r="SZA50" s="159"/>
      <c r="SZB50" s="159"/>
      <c r="SZC50" s="159"/>
      <c r="SZD50" s="161"/>
      <c r="SZE50" s="162"/>
      <c r="SZF50" s="114"/>
      <c r="SZG50" s="163"/>
      <c r="SZH50" s="116"/>
      <c r="SZI50" s="159"/>
      <c r="SZJ50" s="159"/>
      <c r="SZK50" s="159"/>
      <c r="SZL50" s="161"/>
      <c r="SZM50" s="162"/>
      <c r="SZN50" s="114"/>
      <c r="SZO50" s="163"/>
      <c r="SZP50" s="116"/>
      <c r="SZQ50" s="159"/>
      <c r="SZR50" s="159"/>
      <c r="SZS50" s="159"/>
      <c r="SZT50" s="161"/>
      <c r="SZU50" s="162"/>
      <c r="SZV50" s="114"/>
      <c r="SZW50" s="163"/>
      <c r="SZX50" s="116"/>
      <c r="SZY50" s="159"/>
      <c r="SZZ50" s="159"/>
      <c r="TAA50" s="159"/>
      <c r="TAB50" s="161"/>
      <c r="TAC50" s="162"/>
      <c r="TAD50" s="114"/>
      <c r="TAE50" s="163"/>
      <c r="TAF50" s="116"/>
      <c r="TAG50" s="159"/>
      <c r="TAH50" s="159"/>
      <c r="TAI50" s="159"/>
      <c r="TAJ50" s="161"/>
      <c r="TAK50" s="162"/>
      <c r="TAL50" s="114"/>
      <c r="TAM50" s="163"/>
      <c r="TAN50" s="116"/>
      <c r="TAO50" s="159"/>
      <c r="TAP50" s="159"/>
      <c r="TAQ50" s="159"/>
      <c r="TAR50" s="161"/>
      <c r="TAS50" s="162"/>
      <c r="TAT50" s="114"/>
      <c r="TAU50" s="163"/>
      <c r="TAV50" s="116"/>
      <c r="TAW50" s="159"/>
      <c r="TAX50" s="159"/>
      <c r="TAY50" s="159"/>
      <c r="TAZ50" s="161"/>
      <c r="TBA50" s="162"/>
      <c r="TBB50" s="114"/>
      <c r="TBC50" s="163"/>
      <c r="TBD50" s="116"/>
      <c r="TBE50" s="159"/>
      <c r="TBF50" s="159"/>
      <c r="TBG50" s="159"/>
      <c r="TBH50" s="161"/>
      <c r="TBI50" s="162"/>
      <c r="TBJ50" s="114"/>
      <c r="TBK50" s="163"/>
      <c r="TBL50" s="116"/>
      <c r="TBM50" s="159"/>
      <c r="TBN50" s="159"/>
      <c r="TBO50" s="159"/>
      <c r="TBP50" s="161"/>
      <c r="TBQ50" s="162"/>
      <c r="TBR50" s="114"/>
      <c r="TBS50" s="163"/>
      <c r="TBT50" s="116"/>
      <c r="TBU50" s="159"/>
      <c r="TBV50" s="159"/>
      <c r="TBW50" s="159"/>
      <c r="TBX50" s="161"/>
      <c r="TBY50" s="162"/>
      <c r="TBZ50" s="114"/>
      <c r="TCA50" s="163"/>
      <c r="TCB50" s="116"/>
      <c r="TCC50" s="159"/>
      <c r="TCD50" s="159"/>
      <c r="TCE50" s="159"/>
      <c r="TCF50" s="161"/>
      <c r="TCG50" s="162"/>
      <c r="TCH50" s="114"/>
      <c r="TCI50" s="163"/>
      <c r="TCJ50" s="116"/>
      <c r="TCK50" s="159"/>
      <c r="TCL50" s="159"/>
      <c r="TCM50" s="159"/>
      <c r="TCN50" s="161"/>
      <c r="TCO50" s="162"/>
      <c r="TCP50" s="114"/>
      <c r="TCQ50" s="163"/>
      <c r="TCR50" s="116"/>
      <c r="TCS50" s="159"/>
      <c r="TCT50" s="159"/>
      <c r="TCU50" s="159"/>
      <c r="TCV50" s="161"/>
      <c r="TCW50" s="162"/>
      <c r="TCX50" s="114"/>
      <c r="TCY50" s="163"/>
      <c r="TCZ50" s="116"/>
      <c r="TDA50" s="159"/>
      <c r="TDB50" s="159"/>
      <c r="TDC50" s="159"/>
      <c r="TDD50" s="161"/>
      <c r="TDE50" s="162"/>
      <c r="TDF50" s="114"/>
      <c r="TDG50" s="163"/>
      <c r="TDH50" s="116"/>
      <c r="TDI50" s="159"/>
      <c r="TDJ50" s="159"/>
      <c r="TDK50" s="159"/>
      <c r="TDL50" s="161"/>
      <c r="TDM50" s="162"/>
      <c r="TDN50" s="114"/>
      <c r="TDO50" s="163"/>
      <c r="TDP50" s="116"/>
      <c r="TDQ50" s="159"/>
      <c r="TDR50" s="159"/>
      <c r="TDS50" s="159"/>
      <c r="TDT50" s="161"/>
      <c r="TDU50" s="162"/>
      <c r="TDV50" s="114"/>
      <c r="TDW50" s="163"/>
      <c r="TDX50" s="116"/>
      <c r="TDY50" s="159"/>
      <c r="TDZ50" s="159"/>
      <c r="TEA50" s="159"/>
      <c r="TEB50" s="161"/>
      <c r="TEC50" s="162"/>
      <c r="TED50" s="114"/>
      <c r="TEE50" s="163"/>
      <c r="TEF50" s="116"/>
      <c r="TEG50" s="159"/>
      <c r="TEH50" s="159"/>
      <c r="TEI50" s="159"/>
      <c r="TEJ50" s="161"/>
      <c r="TEK50" s="162"/>
      <c r="TEL50" s="114"/>
      <c r="TEM50" s="163"/>
      <c r="TEN50" s="116"/>
      <c r="TEO50" s="159"/>
      <c r="TEP50" s="159"/>
      <c r="TEQ50" s="159"/>
      <c r="TER50" s="161"/>
      <c r="TES50" s="162"/>
      <c r="TET50" s="114"/>
      <c r="TEU50" s="163"/>
      <c r="TEV50" s="116"/>
      <c r="TEW50" s="159"/>
      <c r="TEX50" s="159"/>
      <c r="TEY50" s="159"/>
      <c r="TEZ50" s="161"/>
      <c r="TFA50" s="162"/>
      <c r="TFB50" s="114"/>
      <c r="TFC50" s="163"/>
      <c r="TFD50" s="116"/>
      <c r="TFE50" s="159"/>
      <c r="TFF50" s="159"/>
      <c r="TFG50" s="159"/>
      <c r="TFH50" s="161"/>
      <c r="TFI50" s="162"/>
      <c r="TFJ50" s="114"/>
      <c r="TFK50" s="163"/>
      <c r="TFL50" s="116"/>
      <c r="TFM50" s="159"/>
      <c r="TFN50" s="159"/>
      <c r="TFO50" s="159"/>
      <c r="TFP50" s="161"/>
      <c r="TFQ50" s="162"/>
      <c r="TFR50" s="114"/>
      <c r="TFS50" s="163"/>
      <c r="TFT50" s="116"/>
      <c r="TFU50" s="159"/>
      <c r="TFV50" s="159"/>
      <c r="TFW50" s="159"/>
      <c r="TFX50" s="161"/>
      <c r="TFY50" s="162"/>
      <c r="TFZ50" s="114"/>
      <c r="TGA50" s="163"/>
      <c r="TGB50" s="116"/>
      <c r="TGC50" s="159"/>
      <c r="TGD50" s="159"/>
      <c r="TGE50" s="159"/>
      <c r="TGF50" s="161"/>
      <c r="TGG50" s="162"/>
      <c r="TGH50" s="114"/>
      <c r="TGI50" s="163"/>
      <c r="TGJ50" s="116"/>
      <c r="TGK50" s="159"/>
      <c r="TGL50" s="159"/>
      <c r="TGM50" s="159"/>
      <c r="TGN50" s="161"/>
      <c r="TGO50" s="162"/>
      <c r="TGP50" s="114"/>
      <c r="TGQ50" s="163"/>
      <c r="TGR50" s="116"/>
      <c r="TGS50" s="159"/>
      <c r="TGT50" s="159"/>
      <c r="TGU50" s="159"/>
      <c r="TGV50" s="161"/>
      <c r="TGW50" s="162"/>
      <c r="TGX50" s="114"/>
      <c r="TGY50" s="163"/>
      <c r="TGZ50" s="116"/>
      <c r="THA50" s="159"/>
      <c r="THB50" s="159"/>
      <c r="THC50" s="159"/>
      <c r="THD50" s="161"/>
      <c r="THE50" s="162"/>
      <c r="THF50" s="114"/>
      <c r="THG50" s="163"/>
      <c r="THH50" s="116"/>
      <c r="THI50" s="159"/>
      <c r="THJ50" s="159"/>
      <c r="THK50" s="159"/>
      <c r="THL50" s="161"/>
      <c r="THM50" s="162"/>
      <c r="THN50" s="114"/>
      <c r="THO50" s="163"/>
      <c r="THP50" s="116"/>
      <c r="THQ50" s="159"/>
      <c r="THR50" s="159"/>
      <c r="THS50" s="159"/>
      <c r="THT50" s="161"/>
      <c r="THU50" s="162"/>
      <c r="THV50" s="114"/>
      <c r="THW50" s="163"/>
      <c r="THX50" s="116"/>
      <c r="THY50" s="159"/>
      <c r="THZ50" s="159"/>
      <c r="TIA50" s="159"/>
      <c r="TIB50" s="161"/>
      <c r="TIC50" s="162"/>
      <c r="TID50" s="114"/>
      <c r="TIE50" s="163"/>
      <c r="TIF50" s="116"/>
      <c r="TIG50" s="159"/>
      <c r="TIH50" s="159"/>
      <c r="TII50" s="159"/>
      <c r="TIJ50" s="161"/>
      <c r="TIK50" s="162"/>
      <c r="TIL50" s="114"/>
      <c r="TIM50" s="163"/>
      <c r="TIN50" s="116"/>
      <c r="TIO50" s="159"/>
      <c r="TIP50" s="159"/>
      <c r="TIQ50" s="159"/>
      <c r="TIR50" s="161"/>
      <c r="TIS50" s="162"/>
      <c r="TIT50" s="114"/>
      <c r="TIU50" s="163"/>
      <c r="TIV50" s="116"/>
      <c r="TIW50" s="159"/>
      <c r="TIX50" s="159"/>
      <c r="TIY50" s="159"/>
      <c r="TIZ50" s="161"/>
      <c r="TJA50" s="162"/>
      <c r="TJB50" s="114"/>
      <c r="TJC50" s="163"/>
      <c r="TJD50" s="116"/>
      <c r="TJE50" s="159"/>
      <c r="TJF50" s="159"/>
      <c r="TJG50" s="159"/>
      <c r="TJH50" s="161"/>
      <c r="TJI50" s="162"/>
      <c r="TJJ50" s="114"/>
      <c r="TJK50" s="163"/>
      <c r="TJL50" s="116"/>
      <c r="TJM50" s="159"/>
      <c r="TJN50" s="159"/>
      <c r="TJO50" s="159"/>
      <c r="TJP50" s="161"/>
      <c r="TJQ50" s="162"/>
      <c r="TJR50" s="114"/>
      <c r="TJS50" s="163"/>
      <c r="TJT50" s="116"/>
      <c r="TJU50" s="159"/>
      <c r="TJV50" s="159"/>
      <c r="TJW50" s="159"/>
      <c r="TJX50" s="161"/>
      <c r="TJY50" s="162"/>
      <c r="TJZ50" s="114"/>
      <c r="TKA50" s="163"/>
      <c r="TKB50" s="116"/>
      <c r="TKC50" s="159"/>
      <c r="TKD50" s="159"/>
      <c r="TKE50" s="159"/>
      <c r="TKF50" s="161"/>
      <c r="TKG50" s="162"/>
      <c r="TKH50" s="114"/>
      <c r="TKI50" s="163"/>
      <c r="TKJ50" s="116"/>
      <c r="TKK50" s="159"/>
      <c r="TKL50" s="159"/>
      <c r="TKM50" s="159"/>
      <c r="TKN50" s="161"/>
      <c r="TKO50" s="162"/>
      <c r="TKP50" s="114"/>
      <c r="TKQ50" s="163"/>
      <c r="TKR50" s="116"/>
      <c r="TKS50" s="159"/>
      <c r="TKT50" s="159"/>
      <c r="TKU50" s="159"/>
      <c r="TKV50" s="161"/>
      <c r="TKW50" s="162"/>
      <c r="TKX50" s="114"/>
      <c r="TKY50" s="163"/>
      <c r="TKZ50" s="116"/>
      <c r="TLA50" s="159"/>
      <c r="TLB50" s="159"/>
      <c r="TLC50" s="159"/>
      <c r="TLD50" s="161"/>
      <c r="TLE50" s="162"/>
      <c r="TLF50" s="114"/>
      <c r="TLG50" s="163"/>
      <c r="TLH50" s="116"/>
      <c r="TLI50" s="159"/>
      <c r="TLJ50" s="159"/>
      <c r="TLK50" s="159"/>
      <c r="TLL50" s="161"/>
      <c r="TLM50" s="162"/>
      <c r="TLN50" s="114"/>
      <c r="TLO50" s="163"/>
      <c r="TLP50" s="116"/>
      <c r="TLQ50" s="159"/>
      <c r="TLR50" s="159"/>
      <c r="TLS50" s="159"/>
      <c r="TLT50" s="161"/>
      <c r="TLU50" s="162"/>
      <c r="TLV50" s="114"/>
      <c r="TLW50" s="163"/>
      <c r="TLX50" s="116"/>
      <c r="TLY50" s="159"/>
      <c r="TLZ50" s="159"/>
      <c r="TMA50" s="159"/>
      <c r="TMB50" s="161"/>
      <c r="TMC50" s="162"/>
      <c r="TMD50" s="114"/>
      <c r="TME50" s="163"/>
      <c r="TMF50" s="116"/>
      <c r="TMG50" s="159"/>
      <c r="TMH50" s="159"/>
      <c r="TMI50" s="159"/>
      <c r="TMJ50" s="161"/>
      <c r="TMK50" s="162"/>
      <c r="TML50" s="114"/>
      <c r="TMM50" s="163"/>
      <c r="TMN50" s="116"/>
      <c r="TMO50" s="159"/>
      <c r="TMP50" s="159"/>
      <c r="TMQ50" s="159"/>
      <c r="TMR50" s="161"/>
      <c r="TMS50" s="162"/>
      <c r="TMT50" s="114"/>
      <c r="TMU50" s="163"/>
      <c r="TMV50" s="116"/>
      <c r="TMW50" s="159"/>
      <c r="TMX50" s="159"/>
      <c r="TMY50" s="159"/>
      <c r="TMZ50" s="161"/>
      <c r="TNA50" s="162"/>
      <c r="TNB50" s="114"/>
      <c r="TNC50" s="163"/>
      <c r="TND50" s="116"/>
      <c r="TNE50" s="159"/>
      <c r="TNF50" s="159"/>
      <c r="TNG50" s="159"/>
      <c r="TNH50" s="161"/>
      <c r="TNI50" s="162"/>
      <c r="TNJ50" s="114"/>
      <c r="TNK50" s="163"/>
      <c r="TNL50" s="116"/>
      <c r="TNM50" s="159"/>
      <c r="TNN50" s="159"/>
      <c r="TNO50" s="159"/>
      <c r="TNP50" s="161"/>
      <c r="TNQ50" s="162"/>
      <c r="TNR50" s="114"/>
      <c r="TNS50" s="163"/>
      <c r="TNT50" s="116"/>
      <c r="TNU50" s="159"/>
      <c r="TNV50" s="159"/>
      <c r="TNW50" s="159"/>
      <c r="TNX50" s="161"/>
      <c r="TNY50" s="162"/>
      <c r="TNZ50" s="114"/>
      <c r="TOA50" s="163"/>
      <c r="TOB50" s="116"/>
      <c r="TOC50" s="159"/>
      <c r="TOD50" s="159"/>
      <c r="TOE50" s="159"/>
      <c r="TOF50" s="161"/>
      <c r="TOG50" s="162"/>
      <c r="TOH50" s="114"/>
      <c r="TOI50" s="163"/>
      <c r="TOJ50" s="116"/>
      <c r="TOK50" s="159"/>
      <c r="TOL50" s="159"/>
      <c r="TOM50" s="159"/>
      <c r="TON50" s="161"/>
      <c r="TOO50" s="162"/>
      <c r="TOP50" s="114"/>
      <c r="TOQ50" s="163"/>
      <c r="TOR50" s="116"/>
      <c r="TOS50" s="159"/>
      <c r="TOT50" s="159"/>
      <c r="TOU50" s="159"/>
      <c r="TOV50" s="161"/>
      <c r="TOW50" s="162"/>
      <c r="TOX50" s="114"/>
      <c r="TOY50" s="163"/>
      <c r="TOZ50" s="116"/>
      <c r="TPA50" s="159"/>
      <c r="TPB50" s="159"/>
      <c r="TPC50" s="159"/>
      <c r="TPD50" s="161"/>
      <c r="TPE50" s="162"/>
      <c r="TPF50" s="114"/>
      <c r="TPG50" s="163"/>
      <c r="TPH50" s="116"/>
      <c r="TPI50" s="159"/>
      <c r="TPJ50" s="159"/>
      <c r="TPK50" s="159"/>
      <c r="TPL50" s="161"/>
      <c r="TPM50" s="162"/>
      <c r="TPN50" s="114"/>
      <c r="TPO50" s="163"/>
      <c r="TPP50" s="116"/>
      <c r="TPQ50" s="159"/>
      <c r="TPR50" s="159"/>
      <c r="TPS50" s="159"/>
      <c r="TPT50" s="161"/>
      <c r="TPU50" s="162"/>
      <c r="TPV50" s="114"/>
      <c r="TPW50" s="163"/>
      <c r="TPX50" s="116"/>
      <c r="TPY50" s="159"/>
      <c r="TPZ50" s="159"/>
      <c r="TQA50" s="159"/>
      <c r="TQB50" s="161"/>
      <c r="TQC50" s="162"/>
      <c r="TQD50" s="114"/>
      <c r="TQE50" s="163"/>
      <c r="TQF50" s="116"/>
      <c r="TQG50" s="159"/>
      <c r="TQH50" s="159"/>
      <c r="TQI50" s="159"/>
      <c r="TQJ50" s="161"/>
      <c r="TQK50" s="162"/>
      <c r="TQL50" s="114"/>
      <c r="TQM50" s="163"/>
      <c r="TQN50" s="116"/>
      <c r="TQO50" s="159"/>
      <c r="TQP50" s="159"/>
      <c r="TQQ50" s="159"/>
      <c r="TQR50" s="161"/>
      <c r="TQS50" s="162"/>
      <c r="TQT50" s="114"/>
      <c r="TQU50" s="163"/>
      <c r="TQV50" s="116"/>
      <c r="TQW50" s="159"/>
      <c r="TQX50" s="159"/>
      <c r="TQY50" s="159"/>
      <c r="TQZ50" s="161"/>
      <c r="TRA50" s="162"/>
      <c r="TRB50" s="114"/>
      <c r="TRC50" s="163"/>
      <c r="TRD50" s="116"/>
      <c r="TRE50" s="159"/>
      <c r="TRF50" s="159"/>
      <c r="TRG50" s="159"/>
      <c r="TRH50" s="161"/>
      <c r="TRI50" s="162"/>
      <c r="TRJ50" s="114"/>
      <c r="TRK50" s="163"/>
      <c r="TRL50" s="116"/>
      <c r="TRM50" s="159"/>
      <c r="TRN50" s="159"/>
      <c r="TRO50" s="159"/>
      <c r="TRP50" s="161"/>
      <c r="TRQ50" s="162"/>
      <c r="TRR50" s="114"/>
      <c r="TRS50" s="163"/>
      <c r="TRT50" s="116"/>
      <c r="TRU50" s="159"/>
      <c r="TRV50" s="159"/>
      <c r="TRW50" s="159"/>
      <c r="TRX50" s="161"/>
      <c r="TRY50" s="162"/>
      <c r="TRZ50" s="114"/>
      <c r="TSA50" s="163"/>
      <c r="TSB50" s="116"/>
      <c r="TSC50" s="159"/>
      <c r="TSD50" s="159"/>
      <c r="TSE50" s="159"/>
      <c r="TSF50" s="161"/>
      <c r="TSG50" s="162"/>
      <c r="TSH50" s="114"/>
      <c r="TSI50" s="163"/>
      <c r="TSJ50" s="116"/>
      <c r="TSK50" s="159"/>
      <c r="TSL50" s="159"/>
      <c r="TSM50" s="159"/>
      <c r="TSN50" s="161"/>
      <c r="TSO50" s="162"/>
      <c r="TSP50" s="114"/>
      <c r="TSQ50" s="163"/>
      <c r="TSR50" s="116"/>
      <c r="TSS50" s="159"/>
      <c r="TST50" s="159"/>
      <c r="TSU50" s="159"/>
      <c r="TSV50" s="161"/>
      <c r="TSW50" s="162"/>
      <c r="TSX50" s="114"/>
      <c r="TSY50" s="163"/>
      <c r="TSZ50" s="116"/>
      <c r="TTA50" s="159"/>
      <c r="TTB50" s="159"/>
      <c r="TTC50" s="159"/>
      <c r="TTD50" s="161"/>
      <c r="TTE50" s="162"/>
      <c r="TTF50" s="114"/>
      <c r="TTG50" s="163"/>
      <c r="TTH50" s="116"/>
      <c r="TTI50" s="159"/>
      <c r="TTJ50" s="159"/>
      <c r="TTK50" s="159"/>
      <c r="TTL50" s="161"/>
      <c r="TTM50" s="162"/>
      <c r="TTN50" s="114"/>
      <c r="TTO50" s="163"/>
      <c r="TTP50" s="116"/>
      <c r="TTQ50" s="159"/>
      <c r="TTR50" s="159"/>
      <c r="TTS50" s="159"/>
      <c r="TTT50" s="161"/>
      <c r="TTU50" s="162"/>
      <c r="TTV50" s="114"/>
      <c r="TTW50" s="163"/>
      <c r="TTX50" s="116"/>
      <c r="TTY50" s="159"/>
      <c r="TTZ50" s="159"/>
      <c r="TUA50" s="159"/>
      <c r="TUB50" s="161"/>
      <c r="TUC50" s="162"/>
      <c r="TUD50" s="114"/>
      <c r="TUE50" s="163"/>
      <c r="TUF50" s="116"/>
      <c r="TUG50" s="159"/>
      <c r="TUH50" s="159"/>
      <c r="TUI50" s="159"/>
      <c r="TUJ50" s="161"/>
      <c r="TUK50" s="162"/>
      <c r="TUL50" s="114"/>
      <c r="TUM50" s="163"/>
      <c r="TUN50" s="116"/>
      <c r="TUO50" s="159"/>
      <c r="TUP50" s="159"/>
      <c r="TUQ50" s="159"/>
      <c r="TUR50" s="161"/>
      <c r="TUS50" s="162"/>
      <c r="TUT50" s="114"/>
      <c r="TUU50" s="163"/>
      <c r="TUV50" s="116"/>
      <c r="TUW50" s="159"/>
      <c r="TUX50" s="159"/>
      <c r="TUY50" s="159"/>
      <c r="TUZ50" s="161"/>
      <c r="TVA50" s="162"/>
      <c r="TVB50" s="114"/>
      <c r="TVC50" s="163"/>
      <c r="TVD50" s="116"/>
      <c r="TVE50" s="159"/>
      <c r="TVF50" s="159"/>
      <c r="TVG50" s="159"/>
      <c r="TVH50" s="161"/>
      <c r="TVI50" s="162"/>
      <c r="TVJ50" s="114"/>
      <c r="TVK50" s="163"/>
      <c r="TVL50" s="116"/>
      <c r="TVM50" s="159"/>
      <c r="TVN50" s="159"/>
      <c r="TVO50" s="159"/>
      <c r="TVP50" s="161"/>
      <c r="TVQ50" s="162"/>
      <c r="TVR50" s="114"/>
      <c r="TVS50" s="163"/>
      <c r="TVT50" s="116"/>
      <c r="TVU50" s="159"/>
      <c r="TVV50" s="159"/>
      <c r="TVW50" s="159"/>
      <c r="TVX50" s="161"/>
      <c r="TVY50" s="162"/>
      <c r="TVZ50" s="114"/>
      <c r="TWA50" s="163"/>
      <c r="TWB50" s="116"/>
      <c r="TWC50" s="159"/>
      <c r="TWD50" s="159"/>
      <c r="TWE50" s="159"/>
      <c r="TWF50" s="161"/>
      <c r="TWG50" s="162"/>
      <c r="TWH50" s="114"/>
      <c r="TWI50" s="163"/>
      <c r="TWJ50" s="116"/>
      <c r="TWK50" s="159"/>
      <c r="TWL50" s="159"/>
      <c r="TWM50" s="159"/>
      <c r="TWN50" s="161"/>
      <c r="TWO50" s="162"/>
      <c r="TWP50" s="114"/>
      <c r="TWQ50" s="163"/>
      <c r="TWR50" s="116"/>
      <c r="TWS50" s="159"/>
      <c r="TWT50" s="159"/>
      <c r="TWU50" s="159"/>
      <c r="TWV50" s="161"/>
      <c r="TWW50" s="162"/>
      <c r="TWX50" s="114"/>
      <c r="TWY50" s="163"/>
      <c r="TWZ50" s="116"/>
      <c r="TXA50" s="159"/>
      <c r="TXB50" s="159"/>
      <c r="TXC50" s="159"/>
      <c r="TXD50" s="161"/>
      <c r="TXE50" s="162"/>
      <c r="TXF50" s="114"/>
      <c r="TXG50" s="163"/>
      <c r="TXH50" s="116"/>
      <c r="TXI50" s="159"/>
      <c r="TXJ50" s="159"/>
      <c r="TXK50" s="159"/>
      <c r="TXL50" s="161"/>
      <c r="TXM50" s="162"/>
      <c r="TXN50" s="114"/>
      <c r="TXO50" s="163"/>
      <c r="TXP50" s="116"/>
      <c r="TXQ50" s="159"/>
      <c r="TXR50" s="159"/>
      <c r="TXS50" s="159"/>
      <c r="TXT50" s="161"/>
      <c r="TXU50" s="162"/>
      <c r="TXV50" s="114"/>
      <c r="TXW50" s="163"/>
      <c r="TXX50" s="116"/>
      <c r="TXY50" s="159"/>
      <c r="TXZ50" s="159"/>
      <c r="TYA50" s="159"/>
      <c r="TYB50" s="161"/>
      <c r="TYC50" s="162"/>
      <c r="TYD50" s="114"/>
      <c r="TYE50" s="163"/>
      <c r="TYF50" s="116"/>
      <c r="TYG50" s="159"/>
      <c r="TYH50" s="159"/>
      <c r="TYI50" s="159"/>
      <c r="TYJ50" s="161"/>
      <c r="TYK50" s="162"/>
      <c r="TYL50" s="114"/>
      <c r="TYM50" s="163"/>
      <c r="TYN50" s="116"/>
      <c r="TYO50" s="159"/>
      <c r="TYP50" s="159"/>
      <c r="TYQ50" s="159"/>
      <c r="TYR50" s="161"/>
      <c r="TYS50" s="162"/>
      <c r="TYT50" s="114"/>
      <c r="TYU50" s="163"/>
      <c r="TYV50" s="116"/>
      <c r="TYW50" s="159"/>
      <c r="TYX50" s="159"/>
      <c r="TYY50" s="159"/>
      <c r="TYZ50" s="161"/>
      <c r="TZA50" s="162"/>
      <c r="TZB50" s="114"/>
      <c r="TZC50" s="163"/>
      <c r="TZD50" s="116"/>
      <c r="TZE50" s="159"/>
      <c r="TZF50" s="159"/>
      <c r="TZG50" s="159"/>
      <c r="TZH50" s="161"/>
      <c r="TZI50" s="162"/>
      <c r="TZJ50" s="114"/>
      <c r="TZK50" s="163"/>
      <c r="TZL50" s="116"/>
      <c r="TZM50" s="159"/>
      <c r="TZN50" s="159"/>
      <c r="TZO50" s="159"/>
      <c r="TZP50" s="161"/>
      <c r="TZQ50" s="162"/>
      <c r="TZR50" s="114"/>
      <c r="TZS50" s="163"/>
      <c r="TZT50" s="116"/>
      <c r="TZU50" s="159"/>
      <c r="TZV50" s="159"/>
      <c r="TZW50" s="159"/>
      <c r="TZX50" s="161"/>
      <c r="TZY50" s="162"/>
      <c r="TZZ50" s="114"/>
      <c r="UAA50" s="163"/>
      <c r="UAB50" s="116"/>
      <c r="UAC50" s="159"/>
      <c r="UAD50" s="159"/>
      <c r="UAE50" s="159"/>
      <c r="UAF50" s="161"/>
      <c r="UAG50" s="162"/>
      <c r="UAH50" s="114"/>
      <c r="UAI50" s="163"/>
      <c r="UAJ50" s="116"/>
      <c r="UAK50" s="159"/>
      <c r="UAL50" s="159"/>
      <c r="UAM50" s="159"/>
      <c r="UAN50" s="161"/>
      <c r="UAO50" s="162"/>
      <c r="UAP50" s="114"/>
      <c r="UAQ50" s="163"/>
      <c r="UAR50" s="116"/>
      <c r="UAS50" s="159"/>
      <c r="UAT50" s="159"/>
      <c r="UAU50" s="159"/>
      <c r="UAV50" s="161"/>
      <c r="UAW50" s="162"/>
      <c r="UAX50" s="114"/>
      <c r="UAY50" s="163"/>
      <c r="UAZ50" s="116"/>
      <c r="UBA50" s="159"/>
      <c r="UBB50" s="159"/>
      <c r="UBC50" s="159"/>
      <c r="UBD50" s="161"/>
      <c r="UBE50" s="162"/>
      <c r="UBF50" s="114"/>
      <c r="UBG50" s="163"/>
      <c r="UBH50" s="116"/>
      <c r="UBI50" s="159"/>
      <c r="UBJ50" s="159"/>
      <c r="UBK50" s="159"/>
      <c r="UBL50" s="161"/>
      <c r="UBM50" s="162"/>
      <c r="UBN50" s="114"/>
      <c r="UBO50" s="163"/>
      <c r="UBP50" s="116"/>
      <c r="UBQ50" s="159"/>
      <c r="UBR50" s="159"/>
      <c r="UBS50" s="159"/>
      <c r="UBT50" s="161"/>
      <c r="UBU50" s="162"/>
      <c r="UBV50" s="114"/>
      <c r="UBW50" s="163"/>
      <c r="UBX50" s="116"/>
      <c r="UBY50" s="159"/>
      <c r="UBZ50" s="159"/>
      <c r="UCA50" s="159"/>
      <c r="UCB50" s="161"/>
      <c r="UCC50" s="162"/>
      <c r="UCD50" s="114"/>
      <c r="UCE50" s="163"/>
      <c r="UCF50" s="116"/>
      <c r="UCG50" s="159"/>
      <c r="UCH50" s="159"/>
      <c r="UCI50" s="159"/>
      <c r="UCJ50" s="161"/>
      <c r="UCK50" s="162"/>
      <c r="UCL50" s="114"/>
      <c r="UCM50" s="163"/>
      <c r="UCN50" s="116"/>
      <c r="UCO50" s="159"/>
      <c r="UCP50" s="159"/>
      <c r="UCQ50" s="159"/>
      <c r="UCR50" s="161"/>
      <c r="UCS50" s="162"/>
      <c r="UCT50" s="114"/>
      <c r="UCU50" s="163"/>
      <c r="UCV50" s="116"/>
      <c r="UCW50" s="159"/>
      <c r="UCX50" s="159"/>
      <c r="UCY50" s="159"/>
      <c r="UCZ50" s="161"/>
      <c r="UDA50" s="162"/>
      <c r="UDB50" s="114"/>
      <c r="UDC50" s="163"/>
      <c r="UDD50" s="116"/>
      <c r="UDE50" s="159"/>
      <c r="UDF50" s="159"/>
      <c r="UDG50" s="159"/>
      <c r="UDH50" s="161"/>
      <c r="UDI50" s="162"/>
      <c r="UDJ50" s="114"/>
      <c r="UDK50" s="163"/>
      <c r="UDL50" s="116"/>
      <c r="UDM50" s="159"/>
      <c r="UDN50" s="159"/>
      <c r="UDO50" s="159"/>
      <c r="UDP50" s="161"/>
      <c r="UDQ50" s="162"/>
      <c r="UDR50" s="114"/>
      <c r="UDS50" s="163"/>
      <c r="UDT50" s="116"/>
      <c r="UDU50" s="159"/>
      <c r="UDV50" s="159"/>
      <c r="UDW50" s="159"/>
      <c r="UDX50" s="161"/>
      <c r="UDY50" s="162"/>
      <c r="UDZ50" s="114"/>
      <c r="UEA50" s="163"/>
      <c r="UEB50" s="116"/>
      <c r="UEC50" s="159"/>
      <c r="UED50" s="159"/>
      <c r="UEE50" s="159"/>
      <c r="UEF50" s="161"/>
      <c r="UEG50" s="162"/>
      <c r="UEH50" s="114"/>
      <c r="UEI50" s="163"/>
      <c r="UEJ50" s="116"/>
      <c r="UEK50" s="159"/>
      <c r="UEL50" s="159"/>
      <c r="UEM50" s="159"/>
      <c r="UEN50" s="161"/>
      <c r="UEO50" s="162"/>
      <c r="UEP50" s="114"/>
      <c r="UEQ50" s="163"/>
      <c r="UER50" s="116"/>
      <c r="UES50" s="159"/>
      <c r="UET50" s="159"/>
      <c r="UEU50" s="159"/>
      <c r="UEV50" s="161"/>
      <c r="UEW50" s="162"/>
      <c r="UEX50" s="114"/>
      <c r="UEY50" s="163"/>
      <c r="UEZ50" s="116"/>
      <c r="UFA50" s="159"/>
      <c r="UFB50" s="159"/>
      <c r="UFC50" s="159"/>
      <c r="UFD50" s="161"/>
      <c r="UFE50" s="162"/>
      <c r="UFF50" s="114"/>
      <c r="UFG50" s="163"/>
      <c r="UFH50" s="116"/>
      <c r="UFI50" s="159"/>
      <c r="UFJ50" s="159"/>
      <c r="UFK50" s="159"/>
      <c r="UFL50" s="161"/>
      <c r="UFM50" s="162"/>
      <c r="UFN50" s="114"/>
      <c r="UFO50" s="163"/>
      <c r="UFP50" s="116"/>
      <c r="UFQ50" s="159"/>
      <c r="UFR50" s="159"/>
      <c r="UFS50" s="159"/>
      <c r="UFT50" s="161"/>
      <c r="UFU50" s="162"/>
      <c r="UFV50" s="114"/>
      <c r="UFW50" s="163"/>
      <c r="UFX50" s="116"/>
      <c r="UFY50" s="159"/>
      <c r="UFZ50" s="159"/>
      <c r="UGA50" s="159"/>
      <c r="UGB50" s="161"/>
      <c r="UGC50" s="162"/>
      <c r="UGD50" s="114"/>
      <c r="UGE50" s="163"/>
      <c r="UGF50" s="116"/>
      <c r="UGG50" s="159"/>
      <c r="UGH50" s="159"/>
      <c r="UGI50" s="159"/>
      <c r="UGJ50" s="161"/>
      <c r="UGK50" s="162"/>
      <c r="UGL50" s="114"/>
      <c r="UGM50" s="163"/>
      <c r="UGN50" s="116"/>
      <c r="UGO50" s="159"/>
      <c r="UGP50" s="159"/>
      <c r="UGQ50" s="159"/>
      <c r="UGR50" s="161"/>
      <c r="UGS50" s="162"/>
      <c r="UGT50" s="114"/>
      <c r="UGU50" s="163"/>
      <c r="UGV50" s="116"/>
      <c r="UGW50" s="159"/>
      <c r="UGX50" s="159"/>
      <c r="UGY50" s="159"/>
      <c r="UGZ50" s="161"/>
      <c r="UHA50" s="162"/>
      <c r="UHB50" s="114"/>
      <c r="UHC50" s="163"/>
      <c r="UHD50" s="116"/>
      <c r="UHE50" s="159"/>
      <c r="UHF50" s="159"/>
      <c r="UHG50" s="159"/>
      <c r="UHH50" s="161"/>
      <c r="UHI50" s="162"/>
      <c r="UHJ50" s="114"/>
      <c r="UHK50" s="163"/>
      <c r="UHL50" s="116"/>
      <c r="UHM50" s="159"/>
      <c r="UHN50" s="159"/>
      <c r="UHO50" s="159"/>
      <c r="UHP50" s="161"/>
      <c r="UHQ50" s="162"/>
      <c r="UHR50" s="114"/>
      <c r="UHS50" s="163"/>
      <c r="UHT50" s="116"/>
      <c r="UHU50" s="159"/>
      <c r="UHV50" s="159"/>
      <c r="UHW50" s="159"/>
      <c r="UHX50" s="161"/>
      <c r="UHY50" s="162"/>
      <c r="UHZ50" s="114"/>
      <c r="UIA50" s="163"/>
      <c r="UIB50" s="116"/>
      <c r="UIC50" s="159"/>
      <c r="UID50" s="159"/>
      <c r="UIE50" s="159"/>
      <c r="UIF50" s="161"/>
      <c r="UIG50" s="162"/>
      <c r="UIH50" s="114"/>
      <c r="UII50" s="163"/>
      <c r="UIJ50" s="116"/>
      <c r="UIK50" s="159"/>
      <c r="UIL50" s="159"/>
      <c r="UIM50" s="159"/>
      <c r="UIN50" s="161"/>
      <c r="UIO50" s="162"/>
      <c r="UIP50" s="114"/>
      <c r="UIQ50" s="163"/>
      <c r="UIR50" s="116"/>
      <c r="UIS50" s="159"/>
      <c r="UIT50" s="159"/>
      <c r="UIU50" s="159"/>
      <c r="UIV50" s="161"/>
      <c r="UIW50" s="162"/>
      <c r="UIX50" s="114"/>
      <c r="UIY50" s="163"/>
      <c r="UIZ50" s="116"/>
      <c r="UJA50" s="159"/>
      <c r="UJB50" s="159"/>
      <c r="UJC50" s="159"/>
      <c r="UJD50" s="161"/>
      <c r="UJE50" s="162"/>
      <c r="UJF50" s="114"/>
      <c r="UJG50" s="163"/>
      <c r="UJH50" s="116"/>
      <c r="UJI50" s="159"/>
      <c r="UJJ50" s="159"/>
      <c r="UJK50" s="159"/>
      <c r="UJL50" s="161"/>
      <c r="UJM50" s="162"/>
      <c r="UJN50" s="114"/>
      <c r="UJO50" s="163"/>
      <c r="UJP50" s="116"/>
      <c r="UJQ50" s="159"/>
      <c r="UJR50" s="159"/>
      <c r="UJS50" s="159"/>
      <c r="UJT50" s="161"/>
      <c r="UJU50" s="162"/>
      <c r="UJV50" s="114"/>
      <c r="UJW50" s="163"/>
      <c r="UJX50" s="116"/>
      <c r="UJY50" s="159"/>
      <c r="UJZ50" s="159"/>
      <c r="UKA50" s="159"/>
      <c r="UKB50" s="161"/>
      <c r="UKC50" s="162"/>
      <c r="UKD50" s="114"/>
      <c r="UKE50" s="163"/>
      <c r="UKF50" s="116"/>
      <c r="UKG50" s="159"/>
      <c r="UKH50" s="159"/>
      <c r="UKI50" s="159"/>
      <c r="UKJ50" s="161"/>
      <c r="UKK50" s="162"/>
      <c r="UKL50" s="114"/>
      <c r="UKM50" s="163"/>
      <c r="UKN50" s="116"/>
      <c r="UKO50" s="159"/>
      <c r="UKP50" s="159"/>
      <c r="UKQ50" s="159"/>
      <c r="UKR50" s="161"/>
      <c r="UKS50" s="162"/>
      <c r="UKT50" s="114"/>
      <c r="UKU50" s="163"/>
      <c r="UKV50" s="116"/>
      <c r="UKW50" s="159"/>
      <c r="UKX50" s="159"/>
      <c r="UKY50" s="159"/>
      <c r="UKZ50" s="161"/>
      <c r="ULA50" s="162"/>
      <c r="ULB50" s="114"/>
      <c r="ULC50" s="163"/>
      <c r="ULD50" s="116"/>
      <c r="ULE50" s="159"/>
      <c r="ULF50" s="159"/>
      <c r="ULG50" s="159"/>
      <c r="ULH50" s="161"/>
      <c r="ULI50" s="162"/>
      <c r="ULJ50" s="114"/>
      <c r="ULK50" s="163"/>
      <c r="ULL50" s="116"/>
      <c r="ULM50" s="159"/>
      <c r="ULN50" s="159"/>
      <c r="ULO50" s="159"/>
      <c r="ULP50" s="161"/>
      <c r="ULQ50" s="162"/>
      <c r="ULR50" s="114"/>
      <c r="ULS50" s="163"/>
      <c r="ULT50" s="116"/>
      <c r="ULU50" s="159"/>
      <c r="ULV50" s="159"/>
      <c r="ULW50" s="159"/>
      <c r="ULX50" s="161"/>
      <c r="ULY50" s="162"/>
      <c r="ULZ50" s="114"/>
      <c r="UMA50" s="163"/>
      <c r="UMB50" s="116"/>
      <c r="UMC50" s="159"/>
      <c r="UMD50" s="159"/>
      <c r="UME50" s="159"/>
      <c r="UMF50" s="161"/>
      <c r="UMG50" s="162"/>
      <c r="UMH50" s="114"/>
      <c r="UMI50" s="163"/>
      <c r="UMJ50" s="116"/>
      <c r="UMK50" s="159"/>
      <c r="UML50" s="159"/>
      <c r="UMM50" s="159"/>
      <c r="UMN50" s="161"/>
      <c r="UMO50" s="162"/>
      <c r="UMP50" s="114"/>
      <c r="UMQ50" s="163"/>
      <c r="UMR50" s="116"/>
      <c r="UMS50" s="159"/>
      <c r="UMT50" s="159"/>
      <c r="UMU50" s="159"/>
      <c r="UMV50" s="161"/>
      <c r="UMW50" s="162"/>
      <c r="UMX50" s="114"/>
      <c r="UMY50" s="163"/>
      <c r="UMZ50" s="116"/>
      <c r="UNA50" s="159"/>
      <c r="UNB50" s="159"/>
      <c r="UNC50" s="159"/>
      <c r="UND50" s="161"/>
      <c r="UNE50" s="162"/>
      <c r="UNF50" s="114"/>
      <c r="UNG50" s="163"/>
      <c r="UNH50" s="116"/>
      <c r="UNI50" s="159"/>
      <c r="UNJ50" s="159"/>
      <c r="UNK50" s="159"/>
      <c r="UNL50" s="161"/>
      <c r="UNM50" s="162"/>
      <c r="UNN50" s="114"/>
      <c r="UNO50" s="163"/>
      <c r="UNP50" s="116"/>
      <c r="UNQ50" s="159"/>
      <c r="UNR50" s="159"/>
      <c r="UNS50" s="159"/>
      <c r="UNT50" s="161"/>
      <c r="UNU50" s="162"/>
      <c r="UNV50" s="114"/>
      <c r="UNW50" s="163"/>
      <c r="UNX50" s="116"/>
      <c r="UNY50" s="159"/>
      <c r="UNZ50" s="159"/>
      <c r="UOA50" s="159"/>
      <c r="UOB50" s="161"/>
      <c r="UOC50" s="162"/>
      <c r="UOD50" s="114"/>
      <c r="UOE50" s="163"/>
      <c r="UOF50" s="116"/>
      <c r="UOG50" s="159"/>
      <c r="UOH50" s="159"/>
      <c r="UOI50" s="159"/>
      <c r="UOJ50" s="161"/>
      <c r="UOK50" s="162"/>
      <c r="UOL50" s="114"/>
      <c r="UOM50" s="163"/>
      <c r="UON50" s="116"/>
      <c r="UOO50" s="159"/>
      <c r="UOP50" s="159"/>
      <c r="UOQ50" s="159"/>
      <c r="UOR50" s="161"/>
      <c r="UOS50" s="162"/>
      <c r="UOT50" s="114"/>
      <c r="UOU50" s="163"/>
      <c r="UOV50" s="116"/>
      <c r="UOW50" s="159"/>
      <c r="UOX50" s="159"/>
      <c r="UOY50" s="159"/>
      <c r="UOZ50" s="161"/>
      <c r="UPA50" s="162"/>
      <c r="UPB50" s="114"/>
      <c r="UPC50" s="163"/>
      <c r="UPD50" s="116"/>
      <c r="UPE50" s="159"/>
      <c r="UPF50" s="159"/>
      <c r="UPG50" s="159"/>
      <c r="UPH50" s="161"/>
      <c r="UPI50" s="162"/>
      <c r="UPJ50" s="114"/>
      <c r="UPK50" s="163"/>
      <c r="UPL50" s="116"/>
      <c r="UPM50" s="159"/>
      <c r="UPN50" s="159"/>
      <c r="UPO50" s="159"/>
      <c r="UPP50" s="161"/>
      <c r="UPQ50" s="162"/>
      <c r="UPR50" s="114"/>
      <c r="UPS50" s="163"/>
      <c r="UPT50" s="116"/>
      <c r="UPU50" s="159"/>
      <c r="UPV50" s="159"/>
      <c r="UPW50" s="159"/>
      <c r="UPX50" s="161"/>
      <c r="UPY50" s="162"/>
      <c r="UPZ50" s="114"/>
      <c r="UQA50" s="163"/>
      <c r="UQB50" s="116"/>
      <c r="UQC50" s="159"/>
      <c r="UQD50" s="159"/>
      <c r="UQE50" s="159"/>
      <c r="UQF50" s="161"/>
      <c r="UQG50" s="162"/>
      <c r="UQH50" s="114"/>
      <c r="UQI50" s="163"/>
      <c r="UQJ50" s="116"/>
      <c r="UQK50" s="159"/>
      <c r="UQL50" s="159"/>
      <c r="UQM50" s="159"/>
      <c r="UQN50" s="161"/>
      <c r="UQO50" s="162"/>
      <c r="UQP50" s="114"/>
      <c r="UQQ50" s="163"/>
      <c r="UQR50" s="116"/>
      <c r="UQS50" s="159"/>
      <c r="UQT50" s="159"/>
      <c r="UQU50" s="159"/>
      <c r="UQV50" s="161"/>
      <c r="UQW50" s="162"/>
      <c r="UQX50" s="114"/>
      <c r="UQY50" s="163"/>
      <c r="UQZ50" s="116"/>
      <c r="URA50" s="159"/>
      <c r="URB50" s="159"/>
      <c r="URC50" s="159"/>
      <c r="URD50" s="161"/>
      <c r="URE50" s="162"/>
      <c r="URF50" s="114"/>
      <c r="URG50" s="163"/>
      <c r="URH50" s="116"/>
      <c r="URI50" s="159"/>
      <c r="URJ50" s="159"/>
      <c r="URK50" s="159"/>
      <c r="URL50" s="161"/>
      <c r="URM50" s="162"/>
      <c r="URN50" s="114"/>
      <c r="URO50" s="163"/>
      <c r="URP50" s="116"/>
      <c r="URQ50" s="159"/>
      <c r="URR50" s="159"/>
      <c r="URS50" s="159"/>
      <c r="URT50" s="161"/>
      <c r="URU50" s="162"/>
      <c r="URV50" s="114"/>
      <c r="URW50" s="163"/>
      <c r="URX50" s="116"/>
      <c r="URY50" s="159"/>
      <c r="URZ50" s="159"/>
      <c r="USA50" s="159"/>
      <c r="USB50" s="161"/>
      <c r="USC50" s="162"/>
      <c r="USD50" s="114"/>
      <c r="USE50" s="163"/>
      <c r="USF50" s="116"/>
      <c r="USG50" s="159"/>
      <c r="USH50" s="159"/>
      <c r="USI50" s="159"/>
      <c r="USJ50" s="161"/>
      <c r="USK50" s="162"/>
      <c r="USL50" s="114"/>
      <c r="USM50" s="163"/>
      <c r="USN50" s="116"/>
      <c r="USO50" s="159"/>
      <c r="USP50" s="159"/>
      <c r="USQ50" s="159"/>
      <c r="USR50" s="161"/>
      <c r="USS50" s="162"/>
      <c r="UST50" s="114"/>
      <c r="USU50" s="163"/>
      <c r="USV50" s="116"/>
      <c r="USW50" s="159"/>
      <c r="USX50" s="159"/>
      <c r="USY50" s="159"/>
      <c r="USZ50" s="161"/>
      <c r="UTA50" s="162"/>
      <c r="UTB50" s="114"/>
      <c r="UTC50" s="163"/>
      <c r="UTD50" s="116"/>
      <c r="UTE50" s="159"/>
      <c r="UTF50" s="159"/>
      <c r="UTG50" s="159"/>
      <c r="UTH50" s="161"/>
      <c r="UTI50" s="162"/>
      <c r="UTJ50" s="114"/>
      <c r="UTK50" s="163"/>
      <c r="UTL50" s="116"/>
      <c r="UTM50" s="159"/>
      <c r="UTN50" s="159"/>
      <c r="UTO50" s="159"/>
      <c r="UTP50" s="161"/>
      <c r="UTQ50" s="162"/>
      <c r="UTR50" s="114"/>
      <c r="UTS50" s="163"/>
      <c r="UTT50" s="116"/>
      <c r="UTU50" s="159"/>
      <c r="UTV50" s="159"/>
      <c r="UTW50" s="159"/>
      <c r="UTX50" s="161"/>
      <c r="UTY50" s="162"/>
      <c r="UTZ50" s="114"/>
      <c r="UUA50" s="163"/>
      <c r="UUB50" s="116"/>
      <c r="UUC50" s="159"/>
      <c r="UUD50" s="159"/>
      <c r="UUE50" s="159"/>
      <c r="UUF50" s="161"/>
      <c r="UUG50" s="162"/>
      <c r="UUH50" s="114"/>
      <c r="UUI50" s="163"/>
      <c r="UUJ50" s="116"/>
      <c r="UUK50" s="159"/>
      <c r="UUL50" s="159"/>
      <c r="UUM50" s="159"/>
      <c r="UUN50" s="161"/>
      <c r="UUO50" s="162"/>
      <c r="UUP50" s="114"/>
      <c r="UUQ50" s="163"/>
      <c r="UUR50" s="116"/>
      <c r="UUS50" s="159"/>
      <c r="UUT50" s="159"/>
      <c r="UUU50" s="159"/>
      <c r="UUV50" s="161"/>
      <c r="UUW50" s="162"/>
      <c r="UUX50" s="114"/>
      <c r="UUY50" s="163"/>
      <c r="UUZ50" s="116"/>
      <c r="UVA50" s="159"/>
      <c r="UVB50" s="159"/>
      <c r="UVC50" s="159"/>
      <c r="UVD50" s="161"/>
      <c r="UVE50" s="162"/>
      <c r="UVF50" s="114"/>
      <c r="UVG50" s="163"/>
      <c r="UVH50" s="116"/>
      <c r="UVI50" s="159"/>
      <c r="UVJ50" s="159"/>
      <c r="UVK50" s="159"/>
      <c r="UVL50" s="161"/>
      <c r="UVM50" s="162"/>
      <c r="UVN50" s="114"/>
      <c r="UVO50" s="163"/>
      <c r="UVP50" s="116"/>
      <c r="UVQ50" s="159"/>
      <c r="UVR50" s="159"/>
      <c r="UVS50" s="159"/>
      <c r="UVT50" s="161"/>
      <c r="UVU50" s="162"/>
      <c r="UVV50" s="114"/>
      <c r="UVW50" s="163"/>
      <c r="UVX50" s="116"/>
      <c r="UVY50" s="159"/>
      <c r="UVZ50" s="159"/>
      <c r="UWA50" s="159"/>
      <c r="UWB50" s="161"/>
      <c r="UWC50" s="162"/>
      <c r="UWD50" s="114"/>
      <c r="UWE50" s="163"/>
      <c r="UWF50" s="116"/>
      <c r="UWG50" s="159"/>
      <c r="UWH50" s="159"/>
      <c r="UWI50" s="159"/>
      <c r="UWJ50" s="161"/>
      <c r="UWK50" s="162"/>
      <c r="UWL50" s="114"/>
      <c r="UWM50" s="163"/>
      <c r="UWN50" s="116"/>
      <c r="UWO50" s="159"/>
      <c r="UWP50" s="159"/>
      <c r="UWQ50" s="159"/>
      <c r="UWR50" s="161"/>
      <c r="UWS50" s="162"/>
      <c r="UWT50" s="114"/>
      <c r="UWU50" s="163"/>
      <c r="UWV50" s="116"/>
      <c r="UWW50" s="159"/>
      <c r="UWX50" s="159"/>
      <c r="UWY50" s="159"/>
      <c r="UWZ50" s="161"/>
      <c r="UXA50" s="162"/>
      <c r="UXB50" s="114"/>
      <c r="UXC50" s="163"/>
      <c r="UXD50" s="116"/>
      <c r="UXE50" s="159"/>
      <c r="UXF50" s="159"/>
      <c r="UXG50" s="159"/>
      <c r="UXH50" s="161"/>
      <c r="UXI50" s="162"/>
      <c r="UXJ50" s="114"/>
      <c r="UXK50" s="163"/>
      <c r="UXL50" s="116"/>
      <c r="UXM50" s="159"/>
      <c r="UXN50" s="159"/>
      <c r="UXO50" s="159"/>
      <c r="UXP50" s="161"/>
      <c r="UXQ50" s="162"/>
      <c r="UXR50" s="114"/>
      <c r="UXS50" s="163"/>
      <c r="UXT50" s="116"/>
      <c r="UXU50" s="159"/>
      <c r="UXV50" s="159"/>
      <c r="UXW50" s="159"/>
      <c r="UXX50" s="161"/>
      <c r="UXY50" s="162"/>
      <c r="UXZ50" s="114"/>
      <c r="UYA50" s="163"/>
      <c r="UYB50" s="116"/>
      <c r="UYC50" s="159"/>
      <c r="UYD50" s="159"/>
      <c r="UYE50" s="159"/>
      <c r="UYF50" s="161"/>
      <c r="UYG50" s="162"/>
      <c r="UYH50" s="114"/>
      <c r="UYI50" s="163"/>
      <c r="UYJ50" s="116"/>
      <c r="UYK50" s="159"/>
      <c r="UYL50" s="159"/>
      <c r="UYM50" s="159"/>
      <c r="UYN50" s="161"/>
      <c r="UYO50" s="162"/>
      <c r="UYP50" s="114"/>
      <c r="UYQ50" s="163"/>
      <c r="UYR50" s="116"/>
      <c r="UYS50" s="159"/>
      <c r="UYT50" s="159"/>
      <c r="UYU50" s="159"/>
      <c r="UYV50" s="161"/>
      <c r="UYW50" s="162"/>
      <c r="UYX50" s="114"/>
      <c r="UYY50" s="163"/>
      <c r="UYZ50" s="116"/>
      <c r="UZA50" s="159"/>
      <c r="UZB50" s="159"/>
      <c r="UZC50" s="159"/>
      <c r="UZD50" s="161"/>
      <c r="UZE50" s="162"/>
      <c r="UZF50" s="114"/>
      <c r="UZG50" s="163"/>
      <c r="UZH50" s="116"/>
      <c r="UZI50" s="159"/>
      <c r="UZJ50" s="159"/>
      <c r="UZK50" s="159"/>
      <c r="UZL50" s="161"/>
      <c r="UZM50" s="162"/>
      <c r="UZN50" s="114"/>
      <c r="UZO50" s="163"/>
      <c r="UZP50" s="116"/>
      <c r="UZQ50" s="159"/>
      <c r="UZR50" s="159"/>
      <c r="UZS50" s="159"/>
      <c r="UZT50" s="161"/>
      <c r="UZU50" s="162"/>
      <c r="UZV50" s="114"/>
      <c r="UZW50" s="163"/>
      <c r="UZX50" s="116"/>
      <c r="UZY50" s="159"/>
      <c r="UZZ50" s="159"/>
      <c r="VAA50" s="159"/>
      <c r="VAB50" s="161"/>
      <c r="VAC50" s="162"/>
      <c r="VAD50" s="114"/>
      <c r="VAE50" s="163"/>
      <c r="VAF50" s="116"/>
      <c r="VAG50" s="159"/>
      <c r="VAH50" s="159"/>
      <c r="VAI50" s="159"/>
      <c r="VAJ50" s="161"/>
      <c r="VAK50" s="162"/>
      <c r="VAL50" s="114"/>
      <c r="VAM50" s="163"/>
      <c r="VAN50" s="116"/>
      <c r="VAO50" s="159"/>
      <c r="VAP50" s="159"/>
      <c r="VAQ50" s="159"/>
      <c r="VAR50" s="161"/>
      <c r="VAS50" s="162"/>
      <c r="VAT50" s="114"/>
      <c r="VAU50" s="163"/>
      <c r="VAV50" s="116"/>
      <c r="VAW50" s="159"/>
      <c r="VAX50" s="159"/>
      <c r="VAY50" s="159"/>
      <c r="VAZ50" s="161"/>
      <c r="VBA50" s="162"/>
      <c r="VBB50" s="114"/>
      <c r="VBC50" s="163"/>
      <c r="VBD50" s="116"/>
      <c r="VBE50" s="159"/>
      <c r="VBF50" s="159"/>
      <c r="VBG50" s="159"/>
      <c r="VBH50" s="161"/>
      <c r="VBI50" s="162"/>
      <c r="VBJ50" s="114"/>
      <c r="VBK50" s="163"/>
      <c r="VBL50" s="116"/>
      <c r="VBM50" s="159"/>
      <c r="VBN50" s="159"/>
      <c r="VBO50" s="159"/>
      <c r="VBP50" s="161"/>
      <c r="VBQ50" s="162"/>
      <c r="VBR50" s="114"/>
      <c r="VBS50" s="163"/>
      <c r="VBT50" s="116"/>
      <c r="VBU50" s="159"/>
      <c r="VBV50" s="159"/>
      <c r="VBW50" s="159"/>
      <c r="VBX50" s="161"/>
      <c r="VBY50" s="162"/>
      <c r="VBZ50" s="114"/>
      <c r="VCA50" s="163"/>
      <c r="VCB50" s="116"/>
      <c r="VCC50" s="159"/>
      <c r="VCD50" s="159"/>
      <c r="VCE50" s="159"/>
      <c r="VCF50" s="161"/>
      <c r="VCG50" s="162"/>
      <c r="VCH50" s="114"/>
      <c r="VCI50" s="163"/>
      <c r="VCJ50" s="116"/>
      <c r="VCK50" s="159"/>
      <c r="VCL50" s="159"/>
      <c r="VCM50" s="159"/>
      <c r="VCN50" s="161"/>
      <c r="VCO50" s="162"/>
      <c r="VCP50" s="114"/>
      <c r="VCQ50" s="163"/>
      <c r="VCR50" s="116"/>
      <c r="VCS50" s="159"/>
      <c r="VCT50" s="159"/>
      <c r="VCU50" s="159"/>
      <c r="VCV50" s="161"/>
      <c r="VCW50" s="162"/>
      <c r="VCX50" s="114"/>
      <c r="VCY50" s="163"/>
      <c r="VCZ50" s="116"/>
      <c r="VDA50" s="159"/>
      <c r="VDB50" s="159"/>
      <c r="VDC50" s="159"/>
      <c r="VDD50" s="161"/>
      <c r="VDE50" s="162"/>
      <c r="VDF50" s="114"/>
      <c r="VDG50" s="163"/>
      <c r="VDH50" s="116"/>
      <c r="VDI50" s="159"/>
      <c r="VDJ50" s="159"/>
      <c r="VDK50" s="159"/>
      <c r="VDL50" s="161"/>
      <c r="VDM50" s="162"/>
      <c r="VDN50" s="114"/>
      <c r="VDO50" s="163"/>
      <c r="VDP50" s="116"/>
      <c r="VDQ50" s="159"/>
      <c r="VDR50" s="159"/>
      <c r="VDS50" s="159"/>
      <c r="VDT50" s="161"/>
      <c r="VDU50" s="162"/>
      <c r="VDV50" s="114"/>
      <c r="VDW50" s="163"/>
      <c r="VDX50" s="116"/>
      <c r="VDY50" s="159"/>
      <c r="VDZ50" s="159"/>
      <c r="VEA50" s="159"/>
      <c r="VEB50" s="161"/>
      <c r="VEC50" s="162"/>
      <c r="VED50" s="114"/>
      <c r="VEE50" s="163"/>
      <c r="VEF50" s="116"/>
      <c r="VEG50" s="159"/>
      <c r="VEH50" s="159"/>
      <c r="VEI50" s="159"/>
      <c r="VEJ50" s="161"/>
      <c r="VEK50" s="162"/>
      <c r="VEL50" s="114"/>
      <c r="VEM50" s="163"/>
      <c r="VEN50" s="116"/>
      <c r="VEO50" s="159"/>
      <c r="VEP50" s="159"/>
      <c r="VEQ50" s="159"/>
      <c r="VER50" s="161"/>
      <c r="VES50" s="162"/>
      <c r="VET50" s="114"/>
      <c r="VEU50" s="163"/>
      <c r="VEV50" s="116"/>
      <c r="VEW50" s="159"/>
      <c r="VEX50" s="159"/>
      <c r="VEY50" s="159"/>
      <c r="VEZ50" s="161"/>
      <c r="VFA50" s="162"/>
      <c r="VFB50" s="114"/>
      <c r="VFC50" s="163"/>
      <c r="VFD50" s="116"/>
      <c r="VFE50" s="159"/>
      <c r="VFF50" s="159"/>
      <c r="VFG50" s="159"/>
      <c r="VFH50" s="161"/>
      <c r="VFI50" s="162"/>
      <c r="VFJ50" s="114"/>
      <c r="VFK50" s="163"/>
      <c r="VFL50" s="116"/>
      <c r="VFM50" s="159"/>
      <c r="VFN50" s="159"/>
      <c r="VFO50" s="159"/>
      <c r="VFP50" s="161"/>
      <c r="VFQ50" s="162"/>
      <c r="VFR50" s="114"/>
      <c r="VFS50" s="163"/>
      <c r="VFT50" s="116"/>
      <c r="VFU50" s="159"/>
      <c r="VFV50" s="159"/>
      <c r="VFW50" s="159"/>
      <c r="VFX50" s="161"/>
      <c r="VFY50" s="162"/>
      <c r="VFZ50" s="114"/>
      <c r="VGA50" s="163"/>
      <c r="VGB50" s="116"/>
      <c r="VGC50" s="159"/>
      <c r="VGD50" s="159"/>
      <c r="VGE50" s="159"/>
      <c r="VGF50" s="161"/>
      <c r="VGG50" s="162"/>
      <c r="VGH50" s="114"/>
      <c r="VGI50" s="163"/>
      <c r="VGJ50" s="116"/>
      <c r="VGK50" s="159"/>
      <c r="VGL50" s="159"/>
      <c r="VGM50" s="159"/>
      <c r="VGN50" s="161"/>
      <c r="VGO50" s="162"/>
      <c r="VGP50" s="114"/>
      <c r="VGQ50" s="163"/>
      <c r="VGR50" s="116"/>
      <c r="VGS50" s="159"/>
      <c r="VGT50" s="159"/>
      <c r="VGU50" s="159"/>
      <c r="VGV50" s="161"/>
      <c r="VGW50" s="162"/>
      <c r="VGX50" s="114"/>
      <c r="VGY50" s="163"/>
      <c r="VGZ50" s="116"/>
      <c r="VHA50" s="159"/>
      <c r="VHB50" s="159"/>
      <c r="VHC50" s="159"/>
      <c r="VHD50" s="161"/>
      <c r="VHE50" s="162"/>
      <c r="VHF50" s="114"/>
      <c r="VHG50" s="163"/>
      <c r="VHH50" s="116"/>
      <c r="VHI50" s="159"/>
      <c r="VHJ50" s="159"/>
      <c r="VHK50" s="159"/>
      <c r="VHL50" s="161"/>
      <c r="VHM50" s="162"/>
      <c r="VHN50" s="114"/>
      <c r="VHO50" s="163"/>
      <c r="VHP50" s="116"/>
      <c r="VHQ50" s="159"/>
      <c r="VHR50" s="159"/>
      <c r="VHS50" s="159"/>
      <c r="VHT50" s="161"/>
      <c r="VHU50" s="162"/>
      <c r="VHV50" s="114"/>
      <c r="VHW50" s="163"/>
      <c r="VHX50" s="116"/>
      <c r="VHY50" s="159"/>
      <c r="VHZ50" s="159"/>
      <c r="VIA50" s="159"/>
      <c r="VIB50" s="161"/>
      <c r="VIC50" s="162"/>
      <c r="VID50" s="114"/>
      <c r="VIE50" s="163"/>
      <c r="VIF50" s="116"/>
      <c r="VIG50" s="159"/>
      <c r="VIH50" s="159"/>
      <c r="VII50" s="159"/>
      <c r="VIJ50" s="161"/>
      <c r="VIK50" s="162"/>
      <c r="VIL50" s="114"/>
      <c r="VIM50" s="163"/>
      <c r="VIN50" s="116"/>
      <c r="VIO50" s="159"/>
      <c r="VIP50" s="159"/>
      <c r="VIQ50" s="159"/>
      <c r="VIR50" s="161"/>
      <c r="VIS50" s="162"/>
      <c r="VIT50" s="114"/>
      <c r="VIU50" s="163"/>
      <c r="VIV50" s="116"/>
      <c r="VIW50" s="159"/>
      <c r="VIX50" s="159"/>
      <c r="VIY50" s="159"/>
      <c r="VIZ50" s="161"/>
      <c r="VJA50" s="162"/>
      <c r="VJB50" s="114"/>
      <c r="VJC50" s="163"/>
      <c r="VJD50" s="116"/>
      <c r="VJE50" s="159"/>
      <c r="VJF50" s="159"/>
      <c r="VJG50" s="159"/>
      <c r="VJH50" s="161"/>
      <c r="VJI50" s="162"/>
      <c r="VJJ50" s="114"/>
      <c r="VJK50" s="163"/>
      <c r="VJL50" s="116"/>
      <c r="VJM50" s="159"/>
      <c r="VJN50" s="159"/>
      <c r="VJO50" s="159"/>
      <c r="VJP50" s="161"/>
      <c r="VJQ50" s="162"/>
      <c r="VJR50" s="114"/>
      <c r="VJS50" s="163"/>
      <c r="VJT50" s="116"/>
      <c r="VJU50" s="159"/>
      <c r="VJV50" s="159"/>
      <c r="VJW50" s="159"/>
      <c r="VJX50" s="161"/>
      <c r="VJY50" s="162"/>
      <c r="VJZ50" s="114"/>
      <c r="VKA50" s="163"/>
      <c r="VKB50" s="116"/>
      <c r="VKC50" s="159"/>
      <c r="VKD50" s="159"/>
      <c r="VKE50" s="159"/>
      <c r="VKF50" s="161"/>
      <c r="VKG50" s="162"/>
      <c r="VKH50" s="114"/>
      <c r="VKI50" s="163"/>
      <c r="VKJ50" s="116"/>
      <c r="VKK50" s="159"/>
      <c r="VKL50" s="159"/>
      <c r="VKM50" s="159"/>
      <c r="VKN50" s="161"/>
      <c r="VKO50" s="162"/>
      <c r="VKP50" s="114"/>
      <c r="VKQ50" s="163"/>
      <c r="VKR50" s="116"/>
      <c r="VKS50" s="159"/>
      <c r="VKT50" s="159"/>
      <c r="VKU50" s="159"/>
      <c r="VKV50" s="161"/>
      <c r="VKW50" s="162"/>
      <c r="VKX50" s="114"/>
      <c r="VKY50" s="163"/>
      <c r="VKZ50" s="116"/>
      <c r="VLA50" s="159"/>
      <c r="VLB50" s="159"/>
      <c r="VLC50" s="159"/>
      <c r="VLD50" s="161"/>
      <c r="VLE50" s="162"/>
      <c r="VLF50" s="114"/>
      <c r="VLG50" s="163"/>
      <c r="VLH50" s="116"/>
      <c r="VLI50" s="159"/>
      <c r="VLJ50" s="159"/>
      <c r="VLK50" s="159"/>
      <c r="VLL50" s="161"/>
      <c r="VLM50" s="162"/>
      <c r="VLN50" s="114"/>
      <c r="VLO50" s="163"/>
      <c r="VLP50" s="116"/>
      <c r="VLQ50" s="159"/>
      <c r="VLR50" s="159"/>
      <c r="VLS50" s="159"/>
      <c r="VLT50" s="161"/>
      <c r="VLU50" s="162"/>
      <c r="VLV50" s="114"/>
      <c r="VLW50" s="163"/>
      <c r="VLX50" s="116"/>
      <c r="VLY50" s="159"/>
      <c r="VLZ50" s="159"/>
      <c r="VMA50" s="159"/>
      <c r="VMB50" s="161"/>
      <c r="VMC50" s="162"/>
      <c r="VMD50" s="114"/>
      <c r="VME50" s="163"/>
      <c r="VMF50" s="116"/>
      <c r="VMG50" s="159"/>
      <c r="VMH50" s="159"/>
      <c r="VMI50" s="159"/>
      <c r="VMJ50" s="161"/>
      <c r="VMK50" s="162"/>
      <c r="VML50" s="114"/>
      <c r="VMM50" s="163"/>
      <c r="VMN50" s="116"/>
      <c r="VMO50" s="159"/>
      <c r="VMP50" s="159"/>
      <c r="VMQ50" s="159"/>
      <c r="VMR50" s="161"/>
      <c r="VMS50" s="162"/>
      <c r="VMT50" s="114"/>
      <c r="VMU50" s="163"/>
      <c r="VMV50" s="116"/>
      <c r="VMW50" s="159"/>
      <c r="VMX50" s="159"/>
      <c r="VMY50" s="159"/>
      <c r="VMZ50" s="161"/>
      <c r="VNA50" s="162"/>
      <c r="VNB50" s="114"/>
      <c r="VNC50" s="163"/>
      <c r="VND50" s="116"/>
      <c r="VNE50" s="159"/>
      <c r="VNF50" s="159"/>
      <c r="VNG50" s="159"/>
      <c r="VNH50" s="161"/>
      <c r="VNI50" s="162"/>
      <c r="VNJ50" s="114"/>
      <c r="VNK50" s="163"/>
      <c r="VNL50" s="116"/>
      <c r="VNM50" s="159"/>
      <c r="VNN50" s="159"/>
      <c r="VNO50" s="159"/>
      <c r="VNP50" s="161"/>
      <c r="VNQ50" s="162"/>
      <c r="VNR50" s="114"/>
      <c r="VNS50" s="163"/>
      <c r="VNT50" s="116"/>
      <c r="VNU50" s="159"/>
      <c r="VNV50" s="159"/>
      <c r="VNW50" s="159"/>
      <c r="VNX50" s="161"/>
      <c r="VNY50" s="162"/>
      <c r="VNZ50" s="114"/>
      <c r="VOA50" s="163"/>
      <c r="VOB50" s="116"/>
      <c r="VOC50" s="159"/>
      <c r="VOD50" s="159"/>
      <c r="VOE50" s="159"/>
      <c r="VOF50" s="161"/>
      <c r="VOG50" s="162"/>
      <c r="VOH50" s="114"/>
      <c r="VOI50" s="163"/>
      <c r="VOJ50" s="116"/>
      <c r="VOK50" s="159"/>
      <c r="VOL50" s="159"/>
      <c r="VOM50" s="159"/>
      <c r="VON50" s="161"/>
      <c r="VOO50" s="162"/>
      <c r="VOP50" s="114"/>
      <c r="VOQ50" s="163"/>
      <c r="VOR50" s="116"/>
      <c r="VOS50" s="159"/>
      <c r="VOT50" s="159"/>
      <c r="VOU50" s="159"/>
      <c r="VOV50" s="161"/>
      <c r="VOW50" s="162"/>
      <c r="VOX50" s="114"/>
      <c r="VOY50" s="163"/>
      <c r="VOZ50" s="116"/>
      <c r="VPA50" s="159"/>
      <c r="VPB50" s="159"/>
      <c r="VPC50" s="159"/>
      <c r="VPD50" s="161"/>
      <c r="VPE50" s="162"/>
      <c r="VPF50" s="114"/>
      <c r="VPG50" s="163"/>
      <c r="VPH50" s="116"/>
      <c r="VPI50" s="159"/>
      <c r="VPJ50" s="159"/>
      <c r="VPK50" s="159"/>
      <c r="VPL50" s="161"/>
      <c r="VPM50" s="162"/>
      <c r="VPN50" s="114"/>
      <c r="VPO50" s="163"/>
      <c r="VPP50" s="116"/>
      <c r="VPQ50" s="159"/>
      <c r="VPR50" s="159"/>
      <c r="VPS50" s="159"/>
      <c r="VPT50" s="161"/>
      <c r="VPU50" s="162"/>
      <c r="VPV50" s="114"/>
      <c r="VPW50" s="163"/>
      <c r="VPX50" s="116"/>
      <c r="VPY50" s="159"/>
      <c r="VPZ50" s="159"/>
      <c r="VQA50" s="159"/>
      <c r="VQB50" s="161"/>
      <c r="VQC50" s="162"/>
      <c r="VQD50" s="114"/>
      <c r="VQE50" s="163"/>
      <c r="VQF50" s="116"/>
      <c r="VQG50" s="159"/>
      <c r="VQH50" s="159"/>
      <c r="VQI50" s="159"/>
      <c r="VQJ50" s="161"/>
      <c r="VQK50" s="162"/>
      <c r="VQL50" s="114"/>
      <c r="VQM50" s="163"/>
      <c r="VQN50" s="116"/>
      <c r="VQO50" s="159"/>
      <c r="VQP50" s="159"/>
      <c r="VQQ50" s="159"/>
      <c r="VQR50" s="161"/>
      <c r="VQS50" s="162"/>
      <c r="VQT50" s="114"/>
      <c r="VQU50" s="163"/>
      <c r="VQV50" s="116"/>
      <c r="VQW50" s="159"/>
      <c r="VQX50" s="159"/>
      <c r="VQY50" s="159"/>
      <c r="VQZ50" s="161"/>
      <c r="VRA50" s="162"/>
      <c r="VRB50" s="114"/>
      <c r="VRC50" s="163"/>
      <c r="VRD50" s="116"/>
      <c r="VRE50" s="159"/>
      <c r="VRF50" s="159"/>
      <c r="VRG50" s="159"/>
      <c r="VRH50" s="161"/>
      <c r="VRI50" s="162"/>
      <c r="VRJ50" s="114"/>
      <c r="VRK50" s="163"/>
      <c r="VRL50" s="116"/>
      <c r="VRM50" s="159"/>
      <c r="VRN50" s="159"/>
      <c r="VRO50" s="159"/>
      <c r="VRP50" s="161"/>
      <c r="VRQ50" s="162"/>
      <c r="VRR50" s="114"/>
      <c r="VRS50" s="163"/>
      <c r="VRT50" s="116"/>
      <c r="VRU50" s="159"/>
      <c r="VRV50" s="159"/>
      <c r="VRW50" s="159"/>
      <c r="VRX50" s="161"/>
      <c r="VRY50" s="162"/>
      <c r="VRZ50" s="114"/>
      <c r="VSA50" s="163"/>
      <c r="VSB50" s="116"/>
      <c r="VSC50" s="159"/>
      <c r="VSD50" s="159"/>
      <c r="VSE50" s="159"/>
      <c r="VSF50" s="161"/>
      <c r="VSG50" s="162"/>
      <c r="VSH50" s="114"/>
      <c r="VSI50" s="163"/>
      <c r="VSJ50" s="116"/>
      <c r="VSK50" s="159"/>
      <c r="VSL50" s="159"/>
      <c r="VSM50" s="159"/>
      <c r="VSN50" s="161"/>
      <c r="VSO50" s="162"/>
      <c r="VSP50" s="114"/>
      <c r="VSQ50" s="163"/>
      <c r="VSR50" s="116"/>
      <c r="VSS50" s="159"/>
      <c r="VST50" s="159"/>
      <c r="VSU50" s="159"/>
      <c r="VSV50" s="161"/>
      <c r="VSW50" s="162"/>
      <c r="VSX50" s="114"/>
      <c r="VSY50" s="163"/>
      <c r="VSZ50" s="116"/>
      <c r="VTA50" s="159"/>
      <c r="VTB50" s="159"/>
      <c r="VTC50" s="159"/>
      <c r="VTD50" s="161"/>
      <c r="VTE50" s="162"/>
      <c r="VTF50" s="114"/>
      <c r="VTG50" s="163"/>
      <c r="VTH50" s="116"/>
      <c r="VTI50" s="159"/>
      <c r="VTJ50" s="159"/>
      <c r="VTK50" s="159"/>
      <c r="VTL50" s="161"/>
      <c r="VTM50" s="162"/>
      <c r="VTN50" s="114"/>
      <c r="VTO50" s="163"/>
      <c r="VTP50" s="116"/>
      <c r="VTQ50" s="159"/>
      <c r="VTR50" s="159"/>
      <c r="VTS50" s="159"/>
      <c r="VTT50" s="161"/>
      <c r="VTU50" s="162"/>
      <c r="VTV50" s="114"/>
      <c r="VTW50" s="163"/>
      <c r="VTX50" s="116"/>
      <c r="VTY50" s="159"/>
      <c r="VTZ50" s="159"/>
      <c r="VUA50" s="159"/>
      <c r="VUB50" s="161"/>
      <c r="VUC50" s="162"/>
      <c r="VUD50" s="114"/>
      <c r="VUE50" s="163"/>
      <c r="VUF50" s="116"/>
      <c r="VUG50" s="159"/>
      <c r="VUH50" s="159"/>
      <c r="VUI50" s="159"/>
      <c r="VUJ50" s="161"/>
      <c r="VUK50" s="162"/>
      <c r="VUL50" s="114"/>
      <c r="VUM50" s="163"/>
      <c r="VUN50" s="116"/>
      <c r="VUO50" s="159"/>
      <c r="VUP50" s="159"/>
      <c r="VUQ50" s="159"/>
      <c r="VUR50" s="161"/>
      <c r="VUS50" s="162"/>
      <c r="VUT50" s="114"/>
      <c r="VUU50" s="163"/>
      <c r="VUV50" s="116"/>
      <c r="VUW50" s="159"/>
      <c r="VUX50" s="159"/>
      <c r="VUY50" s="159"/>
      <c r="VUZ50" s="161"/>
      <c r="VVA50" s="162"/>
      <c r="VVB50" s="114"/>
      <c r="VVC50" s="163"/>
      <c r="VVD50" s="116"/>
      <c r="VVE50" s="159"/>
      <c r="VVF50" s="159"/>
      <c r="VVG50" s="159"/>
      <c r="VVH50" s="161"/>
      <c r="VVI50" s="162"/>
      <c r="VVJ50" s="114"/>
      <c r="VVK50" s="163"/>
      <c r="VVL50" s="116"/>
      <c r="VVM50" s="159"/>
      <c r="VVN50" s="159"/>
      <c r="VVO50" s="159"/>
      <c r="VVP50" s="161"/>
      <c r="VVQ50" s="162"/>
      <c r="VVR50" s="114"/>
      <c r="VVS50" s="163"/>
      <c r="VVT50" s="116"/>
      <c r="VVU50" s="159"/>
      <c r="VVV50" s="159"/>
      <c r="VVW50" s="159"/>
      <c r="VVX50" s="161"/>
      <c r="VVY50" s="162"/>
      <c r="VVZ50" s="114"/>
      <c r="VWA50" s="163"/>
      <c r="VWB50" s="116"/>
      <c r="VWC50" s="159"/>
      <c r="VWD50" s="159"/>
      <c r="VWE50" s="159"/>
      <c r="VWF50" s="161"/>
      <c r="VWG50" s="162"/>
      <c r="VWH50" s="114"/>
      <c r="VWI50" s="163"/>
      <c r="VWJ50" s="116"/>
      <c r="VWK50" s="159"/>
      <c r="VWL50" s="159"/>
      <c r="VWM50" s="159"/>
      <c r="VWN50" s="161"/>
      <c r="VWO50" s="162"/>
      <c r="VWP50" s="114"/>
      <c r="VWQ50" s="163"/>
      <c r="VWR50" s="116"/>
      <c r="VWS50" s="159"/>
      <c r="VWT50" s="159"/>
      <c r="VWU50" s="159"/>
      <c r="VWV50" s="161"/>
      <c r="VWW50" s="162"/>
      <c r="VWX50" s="114"/>
      <c r="VWY50" s="163"/>
      <c r="VWZ50" s="116"/>
      <c r="VXA50" s="159"/>
      <c r="VXB50" s="159"/>
      <c r="VXC50" s="159"/>
      <c r="VXD50" s="161"/>
      <c r="VXE50" s="162"/>
      <c r="VXF50" s="114"/>
      <c r="VXG50" s="163"/>
      <c r="VXH50" s="116"/>
      <c r="VXI50" s="159"/>
      <c r="VXJ50" s="159"/>
      <c r="VXK50" s="159"/>
      <c r="VXL50" s="161"/>
      <c r="VXM50" s="162"/>
      <c r="VXN50" s="114"/>
      <c r="VXO50" s="163"/>
      <c r="VXP50" s="116"/>
      <c r="VXQ50" s="159"/>
      <c r="VXR50" s="159"/>
      <c r="VXS50" s="159"/>
      <c r="VXT50" s="161"/>
      <c r="VXU50" s="162"/>
      <c r="VXV50" s="114"/>
      <c r="VXW50" s="163"/>
      <c r="VXX50" s="116"/>
      <c r="VXY50" s="159"/>
      <c r="VXZ50" s="159"/>
      <c r="VYA50" s="159"/>
      <c r="VYB50" s="161"/>
      <c r="VYC50" s="162"/>
      <c r="VYD50" s="114"/>
      <c r="VYE50" s="163"/>
      <c r="VYF50" s="116"/>
      <c r="VYG50" s="159"/>
      <c r="VYH50" s="159"/>
      <c r="VYI50" s="159"/>
      <c r="VYJ50" s="161"/>
      <c r="VYK50" s="162"/>
      <c r="VYL50" s="114"/>
      <c r="VYM50" s="163"/>
      <c r="VYN50" s="116"/>
      <c r="VYO50" s="159"/>
      <c r="VYP50" s="159"/>
      <c r="VYQ50" s="159"/>
      <c r="VYR50" s="161"/>
      <c r="VYS50" s="162"/>
      <c r="VYT50" s="114"/>
      <c r="VYU50" s="163"/>
      <c r="VYV50" s="116"/>
      <c r="VYW50" s="159"/>
      <c r="VYX50" s="159"/>
      <c r="VYY50" s="159"/>
      <c r="VYZ50" s="161"/>
      <c r="VZA50" s="162"/>
      <c r="VZB50" s="114"/>
      <c r="VZC50" s="163"/>
      <c r="VZD50" s="116"/>
      <c r="VZE50" s="159"/>
      <c r="VZF50" s="159"/>
      <c r="VZG50" s="159"/>
      <c r="VZH50" s="161"/>
      <c r="VZI50" s="162"/>
      <c r="VZJ50" s="114"/>
      <c r="VZK50" s="163"/>
      <c r="VZL50" s="116"/>
      <c r="VZM50" s="159"/>
      <c r="VZN50" s="159"/>
      <c r="VZO50" s="159"/>
      <c r="VZP50" s="161"/>
      <c r="VZQ50" s="162"/>
      <c r="VZR50" s="114"/>
      <c r="VZS50" s="163"/>
      <c r="VZT50" s="116"/>
      <c r="VZU50" s="159"/>
      <c r="VZV50" s="159"/>
      <c r="VZW50" s="159"/>
      <c r="VZX50" s="161"/>
      <c r="VZY50" s="162"/>
      <c r="VZZ50" s="114"/>
      <c r="WAA50" s="163"/>
      <c r="WAB50" s="116"/>
      <c r="WAC50" s="159"/>
      <c r="WAD50" s="159"/>
      <c r="WAE50" s="159"/>
      <c r="WAF50" s="161"/>
      <c r="WAG50" s="162"/>
      <c r="WAH50" s="114"/>
      <c r="WAI50" s="163"/>
      <c r="WAJ50" s="116"/>
      <c r="WAK50" s="159"/>
      <c r="WAL50" s="159"/>
      <c r="WAM50" s="159"/>
      <c r="WAN50" s="161"/>
      <c r="WAO50" s="162"/>
      <c r="WAP50" s="114"/>
      <c r="WAQ50" s="163"/>
      <c r="WAR50" s="116"/>
      <c r="WAS50" s="159"/>
      <c r="WAT50" s="159"/>
      <c r="WAU50" s="159"/>
      <c r="WAV50" s="161"/>
      <c r="WAW50" s="162"/>
      <c r="WAX50" s="114"/>
      <c r="WAY50" s="163"/>
      <c r="WAZ50" s="116"/>
      <c r="WBA50" s="159"/>
      <c r="WBB50" s="159"/>
      <c r="WBC50" s="159"/>
      <c r="WBD50" s="161"/>
      <c r="WBE50" s="162"/>
      <c r="WBF50" s="114"/>
      <c r="WBG50" s="163"/>
      <c r="WBH50" s="116"/>
      <c r="WBI50" s="159"/>
      <c r="WBJ50" s="159"/>
      <c r="WBK50" s="159"/>
      <c r="WBL50" s="161"/>
      <c r="WBM50" s="162"/>
      <c r="WBN50" s="114"/>
      <c r="WBO50" s="163"/>
      <c r="WBP50" s="116"/>
      <c r="WBQ50" s="159"/>
      <c r="WBR50" s="159"/>
      <c r="WBS50" s="159"/>
      <c r="WBT50" s="161"/>
      <c r="WBU50" s="162"/>
      <c r="WBV50" s="114"/>
      <c r="WBW50" s="163"/>
      <c r="WBX50" s="116"/>
      <c r="WBY50" s="159"/>
      <c r="WBZ50" s="159"/>
      <c r="WCA50" s="159"/>
      <c r="WCB50" s="161"/>
      <c r="WCC50" s="162"/>
      <c r="WCD50" s="114"/>
      <c r="WCE50" s="163"/>
      <c r="WCF50" s="116"/>
      <c r="WCG50" s="159"/>
      <c r="WCH50" s="159"/>
      <c r="WCI50" s="159"/>
      <c r="WCJ50" s="161"/>
      <c r="WCK50" s="162"/>
      <c r="WCL50" s="114"/>
      <c r="WCM50" s="163"/>
      <c r="WCN50" s="116"/>
      <c r="WCO50" s="159"/>
      <c r="WCP50" s="159"/>
      <c r="WCQ50" s="159"/>
      <c r="WCR50" s="161"/>
      <c r="WCS50" s="162"/>
      <c r="WCT50" s="114"/>
      <c r="WCU50" s="163"/>
      <c r="WCV50" s="116"/>
      <c r="WCW50" s="159"/>
      <c r="WCX50" s="159"/>
      <c r="WCY50" s="159"/>
      <c r="WCZ50" s="161"/>
      <c r="WDA50" s="162"/>
      <c r="WDB50" s="114"/>
      <c r="WDC50" s="163"/>
      <c r="WDD50" s="116"/>
      <c r="WDE50" s="159"/>
      <c r="WDF50" s="159"/>
      <c r="WDG50" s="159"/>
      <c r="WDH50" s="161"/>
      <c r="WDI50" s="162"/>
      <c r="WDJ50" s="114"/>
      <c r="WDK50" s="163"/>
      <c r="WDL50" s="116"/>
      <c r="WDM50" s="159"/>
      <c r="WDN50" s="159"/>
      <c r="WDO50" s="159"/>
      <c r="WDP50" s="161"/>
      <c r="WDQ50" s="162"/>
      <c r="WDR50" s="114"/>
      <c r="WDS50" s="163"/>
      <c r="WDT50" s="116"/>
      <c r="WDU50" s="159"/>
      <c r="WDV50" s="159"/>
      <c r="WDW50" s="159"/>
      <c r="WDX50" s="161"/>
      <c r="WDY50" s="162"/>
      <c r="WDZ50" s="114"/>
      <c r="WEA50" s="163"/>
      <c r="WEB50" s="116"/>
      <c r="WEC50" s="159"/>
      <c r="WED50" s="159"/>
      <c r="WEE50" s="159"/>
      <c r="WEF50" s="161"/>
      <c r="WEG50" s="162"/>
      <c r="WEH50" s="114"/>
      <c r="WEI50" s="163"/>
      <c r="WEJ50" s="116"/>
      <c r="WEK50" s="159"/>
      <c r="WEL50" s="159"/>
      <c r="WEM50" s="159"/>
      <c r="WEN50" s="161"/>
      <c r="WEO50" s="162"/>
      <c r="WEP50" s="114"/>
      <c r="WEQ50" s="163"/>
      <c r="WER50" s="116"/>
      <c r="WES50" s="159"/>
      <c r="WET50" s="159"/>
      <c r="WEU50" s="159"/>
      <c r="WEV50" s="161"/>
      <c r="WEW50" s="162"/>
      <c r="WEX50" s="114"/>
      <c r="WEY50" s="163"/>
      <c r="WEZ50" s="116"/>
      <c r="WFA50" s="159"/>
      <c r="WFB50" s="159"/>
      <c r="WFC50" s="159"/>
      <c r="WFD50" s="161"/>
      <c r="WFE50" s="162"/>
      <c r="WFF50" s="114"/>
      <c r="WFG50" s="163"/>
      <c r="WFH50" s="116"/>
      <c r="WFI50" s="159"/>
      <c r="WFJ50" s="159"/>
      <c r="WFK50" s="159"/>
      <c r="WFL50" s="161"/>
      <c r="WFM50" s="162"/>
      <c r="WFN50" s="114"/>
      <c r="WFO50" s="163"/>
      <c r="WFP50" s="116"/>
      <c r="WFQ50" s="159"/>
      <c r="WFR50" s="159"/>
      <c r="WFS50" s="159"/>
      <c r="WFT50" s="161"/>
      <c r="WFU50" s="162"/>
      <c r="WFV50" s="114"/>
      <c r="WFW50" s="163"/>
      <c r="WFX50" s="116"/>
      <c r="WFY50" s="159"/>
      <c r="WFZ50" s="159"/>
      <c r="WGA50" s="159"/>
      <c r="WGB50" s="161"/>
      <c r="WGC50" s="162"/>
      <c r="WGD50" s="114"/>
      <c r="WGE50" s="163"/>
      <c r="WGF50" s="116"/>
      <c r="WGG50" s="159"/>
      <c r="WGH50" s="159"/>
      <c r="WGI50" s="159"/>
      <c r="WGJ50" s="161"/>
      <c r="WGK50" s="162"/>
      <c r="WGL50" s="114"/>
      <c r="WGM50" s="163"/>
      <c r="WGN50" s="116"/>
      <c r="WGO50" s="159"/>
      <c r="WGP50" s="159"/>
      <c r="WGQ50" s="159"/>
      <c r="WGR50" s="161"/>
      <c r="WGS50" s="162"/>
      <c r="WGT50" s="114"/>
      <c r="WGU50" s="163"/>
      <c r="WGV50" s="116"/>
      <c r="WGW50" s="159"/>
      <c r="WGX50" s="159"/>
      <c r="WGY50" s="159"/>
      <c r="WGZ50" s="161"/>
      <c r="WHA50" s="162"/>
      <c r="WHB50" s="114"/>
      <c r="WHC50" s="163"/>
      <c r="WHD50" s="116"/>
      <c r="WHE50" s="159"/>
      <c r="WHF50" s="159"/>
      <c r="WHG50" s="159"/>
      <c r="WHH50" s="161"/>
      <c r="WHI50" s="162"/>
      <c r="WHJ50" s="114"/>
      <c r="WHK50" s="163"/>
      <c r="WHL50" s="116"/>
      <c r="WHM50" s="159"/>
      <c r="WHN50" s="159"/>
      <c r="WHO50" s="159"/>
      <c r="WHP50" s="161"/>
      <c r="WHQ50" s="162"/>
      <c r="WHR50" s="114"/>
      <c r="WHS50" s="163"/>
      <c r="WHT50" s="116"/>
      <c r="WHU50" s="159"/>
      <c r="WHV50" s="159"/>
      <c r="WHW50" s="159"/>
      <c r="WHX50" s="161"/>
      <c r="WHY50" s="162"/>
      <c r="WHZ50" s="114"/>
      <c r="WIA50" s="163"/>
      <c r="WIB50" s="116"/>
      <c r="WIC50" s="159"/>
      <c r="WID50" s="159"/>
      <c r="WIE50" s="159"/>
      <c r="WIF50" s="161"/>
      <c r="WIG50" s="162"/>
      <c r="WIH50" s="114"/>
      <c r="WII50" s="163"/>
      <c r="WIJ50" s="116"/>
      <c r="WIK50" s="159"/>
      <c r="WIL50" s="159"/>
      <c r="WIM50" s="159"/>
      <c r="WIN50" s="161"/>
      <c r="WIO50" s="162"/>
      <c r="WIP50" s="114"/>
      <c r="WIQ50" s="163"/>
      <c r="WIR50" s="116"/>
      <c r="WIS50" s="159"/>
      <c r="WIT50" s="159"/>
      <c r="WIU50" s="159"/>
      <c r="WIV50" s="161"/>
      <c r="WIW50" s="162"/>
      <c r="WIX50" s="114"/>
      <c r="WIY50" s="163"/>
      <c r="WIZ50" s="116"/>
      <c r="WJA50" s="159"/>
      <c r="WJB50" s="159"/>
      <c r="WJC50" s="159"/>
      <c r="WJD50" s="161"/>
      <c r="WJE50" s="162"/>
      <c r="WJF50" s="114"/>
      <c r="WJG50" s="163"/>
      <c r="WJH50" s="116"/>
      <c r="WJI50" s="159"/>
      <c r="WJJ50" s="159"/>
      <c r="WJK50" s="159"/>
      <c r="WJL50" s="161"/>
      <c r="WJM50" s="162"/>
      <c r="WJN50" s="114"/>
      <c r="WJO50" s="163"/>
      <c r="WJP50" s="116"/>
      <c r="WJQ50" s="159"/>
      <c r="WJR50" s="159"/>
      <c r="WJS50" s="159"/>
      <c r="WJT50" s="161"/>
      <c r="WJU50" s="162"/>
      <c r="WJV50" s="114"/>
      <c r="WJW50" s="163"/>
      <c r="WJX50" s="116"/>
      <c r="WJY50" s="159"/>
      <c r="WJZ50" s="159"/>
      <c r="WKA50" s="159"/>
      <c r="WKB50" s="161"/>
      <c r="WKC50" s="162"/>
      <c r="WKD50" s="114"/>
      <c r="WKE50" s="163"/>
      <c r="WKF50" s="116"/>
      <c r="WKG50" s="159"/>
      <c r="WKH50" s="159"/>
      <c r="WKI50" s="159"/>
      <c r="WKJ50" s="161"/>
      <c r="WKK50" s="162"/>
      <c r="WKL50" s="114"/>
      <c r="WKM50" s="163"/>
      <c r="WKN50" s="116"/>
      <c r="WKO50" s="159"/>
      <c r="WKP50" s="159"/>
      <c r="WKQ50" s="159"/>
      <c r="WKR50" s="161"/>
      <c r="WKS50" s="162"/>
      <c r="WKT50" s="114"/>
      <c r="WKU50" s="163"/>
      <c r="WKV50" s="116"/>
      <c r="WKW50" s="159"/>
      <c r="WKX50" s="159"/>
      <c r="WKY50" s="159"/>
      <c r="WKZ50" s="161"/>
      <c r="WLA50" s="162"/>
      <c r="WLB50" s="114"/>
      <c r="WLC50" s="163"/>
      <c r="WLD50" s="116"/>
      <c r="WLE50" s="159"/>
      <c r="WLF50" s="159"/>
      <c r="WLG50" s="159"/>
      <c r="WLH50" s="161"/>
      <c r="WLI50" s="162"/>
      <c r="WLJ50" s="114"/>
      <c r="WLK50" s="163"/>
      <c r="WLL50" s="116"/>
      <c r="WLM50" s="159"/>
      <c r="WLN50" s="159"/>
      <c r="WLO50" s="159"/>
      <c r="WLP50" s="161"/>
      <c r="WLQ50" s="162"/>
      <c r="WLR50" s="114"/>
      <c r="WLS50" s="163"/>
      <c r="WLT50" s="116"/>
      <c r="WLU50" s="159"/>
      <c r="WLV50" s="159"/>
      <c r="WLW50" s="159"/>
      <c r="WLX50" s="161"/>
      <c r="WLY50" s="162"/>
      <c r="WLZ50" s="114"/>
      <c r="WMA50" s="163"/>
      <c r="WMB50" s="116"/>
      <c r="WMC50" s="159"/>
      <c r="WMD50" s="159"/>
      <c r="WME50" s="159"/>
      <c r="WMF50" s="161"/>
      <c r="WMG50" s="162"/>
      <c r="WMH50" s="114"/>
      <c r="WMI50" s="163"/>
      <c r="WMJ50" s="116"/>
      <c r="WMK50" s="159"/>
      <c r="WML50" s="159"/>
      <c r="WMM50" s="159"/>
      <c r="WMN50" s="161"/>
      <c r="WMO50" s="162"/>
      <c r="WMP50" s="114"/>
      <c r="WMQ50" s="163"/>
      <c r="WMR50" s="116"/>
      <c r="WMS50" s="159"/>
      <c r="WMT50" s="159"/>
      <c r="WMU50" s="159"/>
      <c r="WMV50" s="161"/>
      <c r="WMW50" s="162"/>
      <c r="WMX50" s="114"/>
      <c r="WMY50" s="163"/>
      <c r="WMZ50" s="116"/>
      <c r="WNA50" s="159"/>
      <c r="WNB50" s="159"/>
      <c r="WNC50" s="159"/>
      <c r="WND50" s="161"/>
      <c r="WNE50" s="162"/>
      <c r="WNF50" s="114"/>
      <c r="WNG50" s="163"/>
      <c r="WNH50" s="116"/>
      <c r="WNI50" s="159"/>
      <c r="WNJ50" s="159"/>
      <c r="WNK50" s="159"/>
      <c r="WNL50" s="161"/>
      <c r="WNM50" s="162"/>
      <c r="WNN50" s="114"/>
      <c r="WNO50" s="163"/>
      <c r="WNP50" s="116"/>
      <c r="WNQ50" s="159"/>
      <c r="WNR50" s="159"/>
      <c r="WNS50" s="159"/>
      <c r="WNT50" s="161"/>
      <c r="WNU50" s="162"/>
      <c r="WNV50" s="114"/>
      <c r="WNW50" s="163"/>
      <c r="WNX50" s="116"/>
      <c r="WNY50" s="159"/>
      <c r="WNZ50" s="159"/>
      <c r="WOA50" s="159"/>
      <c r="WOB50" s="161"/>
      <c r="WOC50" s="162"/>
      <c r="WOD50" s="114"/>
      <c r="WOE50" s="163"/>
      <c r="WOF50" s="116"/>
      <c r="WOG50" s="159"/>
      <c r="WOH50" s="159"/>
      <c r="WOI50" s="159"/>
      <c r="WOJ50" s="161"/>
      <c r="WOK50" s="162"/>
      <c r="WOL50" s="114"/>
      <c r="WOM50" s="163"/>
      <c r="WON50" s="116"/>
      <c r="WOO50" s="159"/>
      <c r="WOP50" s="159"/>
      <c r="WOQ50" s="159"/>
      <c r="WOR50" s="161"/>
      <c r="WOS50" s="162"/>
      <c r="WOT50" s="114"/>
      <c r="WOU50" s="163"/>
      <c r="WOV50" s="116"/>
      <c r="WOW50" s="159"/>
      <c r="WOX50" s="159"/>
      <c r="WOY50" s="159"/>
      <c r="WOZ50" s="161"/>
      <c r="WPA50" s="162"/>
      <c r="WPB50" s="114"/>
      <c r="WPC50" s="163"/>
      <c r="WPD50" s="116"/>
      <c r="WPE50" s="159"/>
      <c r="WPF50" s="159"/>
      <c r="WPG50" s="159"/>
      <c r="WPH50" s="161"/>
      <c r="WPI50" s="162"/>
      <c r="WPJ50" s="114"/>
      <c r="WPK50" s="163"/>
      <c r="WPL50" s="116"/>
      <c r="WPM50" s="159"/>
      <c r="WPN50" s="159"/>
      <c r="WPO50" s="159"/>
      <c r="WPP50" s="161"/>
      <c r="WPQ50" s="162"/>
      <c r="WPR50" s="114"/>
      <c r="WPS50" s="163"/>
      <c r="WPT50" s="116"/>
      <c r="WPU50" s="159"/>
      <c r="WPV50" s="159"/>
      <c r="WPW50" s="159"/>
      <c r="WPX50" s="161"/>
      <c r="WPY50" s="162"/>
      <c r="WPZ50" s="114"/>
      <c r="WQA50" s="163"/>
      <c r="WQB50" s="116"/>
      <c r="WQC50" s="159"/>
      <c r="WQD50" s="159"/>
      <c r="WQE50" s="159"/>
      <c r="WQF50" s="161"/>
      <c r="WQG50" s="162"/>
      <c r="WQH50" s="114"/>
      <c r="WQI50" s="163"/>
      <c r="WQJ50" s="116"/>
      <c r="WQK50" s="159"/>
      <c r="WQL50" s="159"/>
      <c r="WQM50" s="159"/>
      <c r="WQN50" s="161"/>
      <c r="WQO50" s="162"/>
      <c r="WQP50" s="114"/>
      <c r="WQQ50" s="163"/>
      <c r="WQR50" s="116"/>
      <c r="WQS50" s="159"/>
      <c r="WQT50" s="159"/>
      <c r="WQU50" s="159"/>
      <c r="WQV50" s="161"/>
      <c r="WQW50" s="162"/>
      <c r="WQX50" s="114"/>
      <c r="WQY50" s="163"/>
      <c r="WQZ50" s="116"/>
      <c r="WRA50" s="159"/>
      <c r="WRB50" s="159"/>
      <c r="WRC50" s="159"/>
      <c r="WRD50" s="161"/>
      <c r="WRE50" s="162"/>
      <c r="WRF50" s="114"/>
      <c r="WRG50" s="163"/>
      <c r="WRH50" s="116"/>
      <c r="WRI50" s="159"/>
      <c r="WRJ50" s="159"/>
      <c r="WRK50" s="159"/>
      <c r="WRL50" s="161"/>
      <c r="WRM50" s="162"/>
      <c r="WRN50" s="114"/>
      <c r="WRO50" s="163"/>
      <c r="WRP50" s="116"/>
      <c r="WRQ50" s="159"/>
      <c r="WRR50" s="159"/>
      <c r="WRS50" s="159"/>
      <c r="WRT50" s="161"/>
      <c r="WRU50" s="162"/>
      <c r="WRV50" s="114"/>
      <c r="WRW50" s="163"/>
      <c r="WRX50" s="116"/>
      <c r="WRY50" s="159"/>
      <c r="WRZ50" s="159"/>
      <c r="WSA50" s="159"/>
      <c r="WSB50" s="161"/>
      <c r="WSC50" s="162"/>
      <c r="WSD50" s="114"/>
      <c r="WSE50" s="163"/>
      <c r="WSF50" s="116"/>
      <c r="WSG50" s="159"/>
      <c r="WSH50" s="159"/>
      <c r="WSI50" s="159"/>
      <c r="WSJ50" s="161"/>
      <c r="WSK50" s="162"/>
      <c r="WSL50" s="114"/>
      <c r="WSM50" s="163"/>
      <c r="WSN50" s="116"/>
      <c r="WSO50" s="159"/>
      <c r="WSP50" s="159"/>
      <c r="WSQ50" s="159"/>
      <c r="WSR50" s="161"/>
      <c r="WSS50" s="162"/>
      <c r="WST50" s="114"/>
      <c r="WSU50" s="163"/>
      <c r="WSV50" s="116"/>
      <c r="WSW50" s="159"/>
      <c r="WSX50" s="159"/>
      <c r="WSY50" s="159"/>
      <c r="WSZ50" s="161"/>
      <c r="WTA50" s="162"/>
      <c r="WTB50" s="114"/>
      <c r="WTC50" s="163"/>
      <c r="WTD50" s="116"/>
      <c r="WTE50" s="159"/>
      <c r="WTF50" s="159"/>
      <c r="WTG50" s="159"/>
      <c r="WTH50" s="161"/>
      <c r="WTI50" s="162"/>
      <c r="WTJ50" s="114"/>
      <c r="WTK50" s="163"/>
      <c r="WTL50" s="116"/>
      <c r="WTM50" s="159"/>
      <c r="WTN50" s="159"/>
      <c r="WTO50" s="159"/>
      <c r="WTP50" s="161"/>
      <c r="WTQ50" s="162"/>
      <c r="WTR50" s="114"/>
      <c r="WTS50" s="163"/>
      <c r="WTT50" s="116"/>
      <c r="WTU50" s="159"/>
      <c r="WTV50" s="159"/>
      <c r="WTW50" s="159"/>
      <c r="WTX50" s="161"/>
      <c r="WTY50" s="162"/>
      <c r="WTZ50" s="114"/>
      <c r="WUA50" s="163"/>
      <c r="WUB50" s="116"/>
      <c r="WUC50" s="159"/>
      <c r="WUD50" s="159"/>
      <c r="WUE50" s="159"/>
      <c r="WUF50" s="161"/>
      <c r="WUG50" s="162"/>
      <c r="WUH50" s="114"/>
      <c r="WUI50" s="163"/>
      <c r="WUJ50" s="116"/>
      <c r="WUK50" s="159"/>
      <c r="WUL50" s="159"/>
      <c r="WUM50" s="159"/>
      <c r="WUN50" s="161"/>
      <c r="WUO50" s="162"/>
      <c r="WUP50" s="114"/>
      <c r="WUQ50" s="163"/>
      <c r="WUR50" s="116"/>
      <c r="WUS50" s="159"/>
      <c r="WUT50" s="159"/>
      <c r="WUU50" s="159"/>
      <c r="WUV50" s="161"/>
      <c r="WUW50" s="162"/>
      <c r="WUX50" s="114"/>
      <c r="WUY50" s="163"/>
      <c r="WUZ50" s="116"/>
      <c r="WVA50" s="159"/>
      <c r="WVB50" s="159"/>
      <c r="WVC50" s="159"/>
      <c r="WVD50" s="161"/>
      <c r="WVE50" s="162"/>
      <c r="WVF50" s="114"/>
      <c r="WVG50" s="163"/>
      <c r="WVH50" s="116"/>
      <c r="WVI50" s="159"/>
      <c r="WVJ50" s="159"/>
      <c r="WVK50" s="159"/>
      <c r="WVL50" s="161"/>
      <c r="WVM50" s="162"/>
      <c r="WVN50" s="114"/>
      <c r="WVO50" s="163"/>
      <c r="WVP50" s="116"/>
      <c r="WVQ50" s="159"/>
      <c r="WVR50" s="159"/>
      <c r="WVS50" s="159"/>
      <c r="WVT50" s="161"/>
      <c r="WVU50" s="162"/>
      <c r="WVV50" s="114"/>
      <c r="WVW50" s="163"/>
      <c r="WVX50" s="116"/>
      <c r="WVY50" s="159"/>
      <c r="WVZ50" s="159"/>
      <c r="WWA50" s="159"/>
      <c r="WWB50" s="161"/>
      <c r="WWC50" s="162"/>
      <c r="WWD50" s="114"/>
      <c r="WWE50" s="163"/>
      <c r="WWF50" s="116"/>
      <c r="WWG50" s="159"/>
      <c r="WWH50" s="159"/>
      <c r="WWI50" s="159"/>
      <c r="WWJ50" s="161"/>
      <c r="WWK50" s="162"/>
      <c r="WWL50" s="114"/>
      <c r="WWM50" s="163"/>
      <c r="WWN50" s="116"/>
      <c r="WWO50" s="159"/>
      <c r="WWP50" s="159"/>
      <c r="WWQ50" s="159"/>
      <c r="WWR50" s="161"/>
      <c r="WWS50" s="162"/>
      <c r="WWT50" s="114"/>
      <c r="WWU50" s="163"/>
      <c r="WWV50" s="116"/>
      <c r="WWW50" s="159"/>
      <c r="WWX50" s="159"/>
      <c r="WWY50" s="159"/>
      <c r="WWZ50" s="161"/>
      <c r="WXA50" s="162"/>
      <c r="WXB50" s="114"/>
      <c r="WXC50" s="163"/>
      <c r="WXD50" s="116"/>
      <c r="WXE50" s="159"/>
      <c r="WXF50" s="159"/>
      <c r="WXG50" s="159"/>
      <c r="WXH50" s="161"/>
      <c r="WXI50" s="162"/>
      <c r="WXJ50" s="114"/>
      <c r="WXK50" s="163"/>
      <c r="WXL50" s="116"/>
      <c r="WXM50" s="159"/>
      <c r="WXN50" s="159"/>
      <c r="WXO50" s="159"/>
      <c r="WXP50" s="161"/>
      <c r="WXQ50" s="162"/>
      <c r="WXR50" s="114"/>
      <c r="WXS50" s="163"/>
      <c r="WXT50" s="116"/>
      <c r="WXU50" s="159"/>
      <c r="WXV50" s="159"/>
      <c r="WXW50" s="159"/>
      <c r="WXX50" s="161"/>
      <c r="WXY50" s="162"/>
      <c r="WXZ50" s="114"/>
      <c r="WYA50" s="163"/>
      <c r="WYB50" s="116"/>
      <c r="WYC50" s="159"/>
      <c r="WYD50" s="159"/>
      <c r="WYE50" s="159"/>
      <c r="WYF50" s="161"/>
      <c r="WYG50" s="162"/>
      <c r="WYH50" s="114"/>
      <c r="WYI50" s="163"/>
      <c r="WYJ50" s="116"/>
      <c r="WYK50" s="159"/>
      <c r="WYL50" s="159"/>
      <c r="WYM50" s="159"/>
      <c r="WYN50" s="161"/>
      <c r="WYO50" s="162"/>
      <c r="WYP50" s="114"/>
      <c r="WYQ50" s="163"/>
      <c r="WYR50" s="116"/>
      <c r="WYS50" s="159"/>
      <c r="WYT50" s="159"/>
      <c r="WYU50" s="159"/>
      <c r="WYV50" s="161"/>
      <c r="WYW50" s="162"/>
      <c r="WYX50" s="114"/>
      <c r="WYY50" s="163"/>
      <c r="WYZ50" s="116"/>
      <c r="WZA50" s="159"/>
      <c r="WZB50" s="159"/>
      <c r="WZC50" s="159"/>
      <c r="WZD50" s="161"/>
      <c r="WZE50" s="162"/>
      <c r="WZF50" s="114"/>
      <c r="WZG50" s="163"/>
      <c r="WZH50" s="116"/>
      <c r="WZI50" s="159"/>
      <c r="WZJ50" s="159"/>
      <c r="WZK50" s="159"/>
      <c r="WZL50" s="161"/>
      <c r="WZM50" s="162"/>
      <c r="WZN50" s="114"/>
      <c r="WZO50" s="163"/>
      <c r="WZP50" s="116"/>
      <c r="WZQ50" s="159"/>
      <c r="WZR50" s="159"/>
      <c r="WZS50" s="159"/>
      <c r="WZT50" s="161"/>
      <c r="WZU50" s="162"/>
      <c r="WZV50" s="114"/>
      <c r="WZW50" s="163"/>
      <c r="WZX50" s="116"/>
      <c r="WZY50" s="159"/>
      <c r="WZZ50" s="159"/>
      <c r="XAA50" s="159"/>
      <c r="XAB50" s="161"/>
      <c r="XAC50" s="162"/>
      <c r="XAD50" s="114"/>
      <c r="XAE50" s="163"/>
      <c r="XAF50" s="116"/>
      <c r="XAG50" s="159"/>
      <c r="XAH50" s="159"/>
      <c r="XAI50" s="159"/>
      <c r="XAJ50" s="161"/>
      <c r="XAK50" s="162"/>
      <c r="XAL50" s="114"/>
      <c r="XAM50" s="163"/>
      <c r="XAN50" s="116"/>
      <c r="XAO50" s="159"/>
      <c r="XAP50" s="159"/>
      <c r="XAQ50" s="159"/>
      <c r="XAR50" s="161"/>
      <c r="XAS50" s="162"/>
      <c r="XAT50" s="114"/>
      <c r="XAU50" s="163"/>
      <c r="XAV50" s="116"/>
      <c r="XAW50" s="159"/>
      <c r="XAX50" s="159"/>
      <c r="XAY50" s="159"/>
      <c r="XAZ50" s="161"/>
      <c r="XBA50" s="162"/>
      <c r="XBB50" s="114"/>
      <c r="XBC50" s="163"/>
      <c r="XBD50" s="116"/>
      <c r="XBE50" s="159"/>
      <c r="XBF50" s="159"/>
      <c r="XBG50" s="159"/>
      <c r="XBH50" s="161"/>
      <c r="XBI50" s="162"/>
      <c r="XBJ50" s="114"/>
      <c r="XBK50" s="163"/>
      <c r="XBL50" s="116"/>
      <c r="XBM50" s="159"/>
      <c r="XBN50" s="159"/>
      <c r="XBO50" s="159"/>
      <c r="XBP50" s="161"/>
      <c r="XBQ50" s="162"/>
      <c r="XBR50" s="114"/>
      <c r="XBS50" s="163"/>
      <c r="XBT50" s="116"/>
      <c r="XBU50" s="159"/>
      <c r="XBV50" s="159"/>
      <c r="XBW50" s="159"/>
      <c r="XBX50" s="161"/>
      <c r="XBY50" s="162"/>
      <c r="XBZ50" s="114"/>
      <c r="XCA50" s="163"/>
      <c r="XCB50" s="116"/>
      <c r="XCC50" s="159"/>
      <c r="XCD50" s="159"/>
      <c r="XCE50" s="159"/>
      <c r="XCF50" s="161"/>
      <c r="XCG50" s="162"/>
      <c r="XCH50" s="114"/>
      <c r="XCI50" s="163"/>
      <c r="XCJ50" s="116"/>
      <c r="XCK50" s="159"/>
      <c r="XCL50" s="159"/>
      <c r="XCM50" s="159"/>
      <c r="XCN50" s="161"/>
      <c r="XCO50" s="162"/>
      <c r="XCP50" s="114"/>
      <c r="XCQ50" s="163"/>
      <c r="XCR50" s="116"/>
      <c r="XCS50" s="159"/>
      <c r="XCT50" s="159"/>
      <c r="XCU50" s="159"/>
      <c r="XCV50" s="161"/>
      <c r="XCW50" s="162"/>
      <c r="XCX50" s="114"/>
      <c r="XCY50" s="163"/>
      <c r="XCZ50" s="116"/>
      <c r="XDA50" s="159"/>
      <c r="XDB50" s="159"/>
      <c r="XDC50" s="159"/>
      <c r="XDD50" s="161"/>
      <c r="XDE50" s="162"/>
      <c r="XDF50" s="114"/>
      <c r="XDG50" s="163"/>
      <c r="XDH50" s="116"/>
      <c r="XDI50" s="159"/>
      <c r="XDJ50" s="159"/>
      <c r="XDK50" s="159"/>
      <c r="XDL50" s="161"/>
      <c r="XDM50" s="162"/>
      <c r="XDN50" s="114"/>
      <c r="XDO50" s="163"/>
      <c r="XDP50" s="116"/>
      <c r="XDQ50" s="159"/>
      <c r="XDR50" s="159"/>
      <c r="XDS50" s="159"/>
      <c r="XDT50" s="161"/>
      <c r="XDU50" s="162"/>
      <c r="XDV50" s="114"/>
      <c r="XDW50" s="163"/>
      <c r="XDX50" s="116"/>
      <c r="XDY50" s="159"/>
      <c r="XDZ50" s="159"/>
      <c r="XEA50" s="159"/>
      <c r="XEB50" s="161"/>
      <c r="XEC50" s="162"/>
      <c r="XED50" s="114"/>
      <c r="XEE50" s="163"/>
      <c r="XEF50" s="116"/>
      <c r="XEG50" s="159"/>
      <c r="XEH50" s="159"/>
      <c r="XEI50" s="159"/>
      <c r="XEJ50" s="161"/>
      <c r="XEK50" s="162"/>
      <c r="XEL50" s="114"/>
      <c r="XEM50" s="163"/>
      <c r="XEN50" s="116"/>
      <c r="XEO50" s="159"/>
      <c r="XEP50" s="159"/>
      <c r="XEQ50" s="159"/>
      <c r="XER50" s="161"/>
      <c r="XES50" s="162"/>
      <c r="XET50" s="114"/>
      <c r="XEU50" s="163"/>
      <c r="XEV50" s="116"/>
      <c r="XEW50" s="159"/>
      <c r="XEX50" s="159"/>
      <c r="XEY50" s="159"/>
      <c r="XEZ50" s="161"/>
      <c r="XFA50" s="162"/>
      <c r="XFB50" s="114"/>
      <c r="XFC50" s="163"/>
      <c r="XFD50" s="116"/>
    </row>
    <row r="51" spans="1:16384" s="93" customFormat="1" ht="13.5" customHeight="1">
      <c r="A51" s="152"/>
      <c r="B51" s="153"/>
      <c r="C51" s="152"/>
      <c r="D51" s="315" t="s">
        <v>260</v>
      </c>
      <c r="E51" s="315"/>
      <c r="F51" s="315"/>
      <c r="G51" s="315"/>
      <c r="H51" s="90"/>
      <c r="I51" s="91"/>
      <c r="J51" s="92"/>
      <c r="K51" s="92"/>
    </row>
    <row r="52" spans="1:16384" s="93" customFormat="1" ht="22.5" customHeight="1">
      <c r="A52" s="152" t="s">
        <v>18</v>
      </c>
      <c r="B52" s="153" t="s">
        <v>1</v>
      </c>
      <c r="C52" s="152" t="s">
        <v>95</v>
      </c>
      <c r="D52" s="312" t="s">
        <v>254</v>
      </c>
      <c r="E52" s="314"/>
      <c r="F52" s="314"/>
      <c r="G52" s="314"/>
      <c r="H52" s="314"/>
      <c r="I52" s="91"/>
      <c r="J52" s="92"/>
      <c r="K52" s="92"/>
    </row>
    <row r="53" spans="1:16384" s="93" customFormat="1">
      <c r="A53" s="152"/>
      <c r="B53" s="153"/>
      <c r="C53" s="152"/>
      <c r="D53" s="86" t="s">
        <v>255</v>
      </c>
      <c r="E53" s="87">
        <f>0.8*3.2</f>
        <v>2.5600000000000005</v>
      </c>
      <c r="F53" s="88" t="s">
        <v>226</v>
      </c>
      <c r="G53" s="89"/>
      <c r="H53" s="90">
        <f>G53*E53</f>
        <v>0</v>
      </c>
      <c r="I53" s="91"/>
      <c r="J53" s="92"/>
      <c r="K53" s="92"/>
    </row>
    <row r="54" spans="1:16384" s="93" customFormat="1">
      <c r="A54" s="152"/>
      <c r="B54" s="153"/>
      <c r="C54" s="152"/>
      <c r="D54" s="86" t="s">
        <v>256</v>
      </c>
      <c r="E54" s="87">
        <f>0.8*3.4</f>
        <v>2.72</v>
      </c>
      <c r="F54" s="88" t="s">
        <v>226</v>
      </c>
      <c r="G54" s="89"/>
      <c r="H54" s="90">
        <f>G54*E54</f>
        <v>0</v>
      </c>
      <c r="I54" s="91"/>
      <c r="J54" s="92"/>
      <c r="K54" s="92"/>
    </row>
    <row r="55" spans="1:16384" s="93" customFormat="1" ht="22.5">
      <c r="A55" s="152"/>
      <c r="B55" s="153"/>
      <c r="C55" s="152"/>
      <c r="D55" s="86" t="s">
        <v>261</v>
      </c>
      <c r="E55" s="87">
        <f>5.25*2*14.44</f>
        <v>151.62</v>
      </c>
      <c r="F55" s="88" t="s">
        <v>226</v>
      </c>
      <c r="G55" s="89"/>
      <c r="H55" s="90">
        <f>G55*E55</f>
        <v>0</v>
      </c>
      <c r="I55" s="91"/>
      <c r="J55" s="92"/>
      <c r="K55" s="92"/>
    </row>
    <row r="56" spans="1:16384" s="93" customFormat="1" ht="22.5">
      <c r="A56" s="152"/>
      <c r="B56" s="153"/>
      <c r="C56" s="152"/>
      <c r="D56" s="86" t="s">
        <v>262</v>
      </c>
      <c r="E56" s="87">
        <f>5.9*2*7.44</f>
        <v>87.792000000000016</v>
      </c>
      <c r="F56" s="88" t="s">
        <v>226</v>
      </c>
      <c r="G56" s="89"/>
      <c r="H56" s="90">
        <f>G56*E56</f>
        <v>0</v>
      </c>
      <c r="I56" s="91"/>
      <c r="J56" s="92"/>
      <c r="K56" s="92"/>
    </row>
    <row r="57" spans="1:16384" s="93" customFormat="1">
      <c r="A57" s="152"/>
      <c r="B57" s="153"/>
      <c r="C57" s="152"/>
      <c r="D57" s="86" t="s">
        <v>297</v>
      </c>
      <c r="E57" s="87">
        <v>2</v>
      </c>
      <c r="F57" s="88" t="s">
        <v>226</v>
      </c>
      <c r="G57" s="89"/>
      <c r="H57" s="90">
        <f>G57*E57</f>
        <v>0</v>
      </c>
      <c r="I57" s="91"/>
      <c r="J57" s="92"/>
      <c r="K57" s="92"/>
    </row>
    <row r="58" spans="1:16384" s="93" customFormat="1">
      <c r="A58" s="152"/>
      <c r="B58" s="153"/>
      <c r="C58" s="152"/>
      <c r="D58" s="86"/>
      <c r="E58" s="87"/>
      <c r="F58" s="88"/>
      <c r="G58" s="89"/>
      <c r="H58" s="90"/>
      <c r="I58" s="91"/>
      <c r="J58" s="92"/>
      <c r="K58" s="92"/>
    </row>
    <row r="59" spans="1:16384" s="93" customFormat="1" ht="32.25" customHeight="1">
      <c r="A59" s="152" t="s">
        <v>18</v>
      </c>
      <c r="B59" s="153" t="s">
        <v>1</v>
      </c>
      <c r="C59" s="152" t="s">
        <v>96</v>
      </c>
      <c r="D59" s="312" t="s">
        <v>127</v>
      </c>
      <c r="E59" s="314"/>
      <c r="F59" s="314"/>
      <c r="G59" s="314"/>
      <c r="H59" s="314"/>
      <c r="I59" s="91"/>
      <c r="J59" s="92"/>
      <c r="K59" s="92"/>
    </row>
    <row r="60" spans="1:16384" s="93" customFormat="1">
      <c r="A60" s="152"/>
      <c r="B60" s="153"/>
      <c r="C60" s="152"/>
      <c r="D60" s="86" t="s">
        <v>255</v>
      </c>
      <c r="E60" s="87">
        <f>0.8*3.2</f>
        <v>2.5600000000000005</v>
      </c>
      <c r="F60" s="88" t="s">
        <v>226</v>
      </c>
      <c r="G60" s="89"/>
      <c r="H60" s="90">
        <f>G60*E60</f>
        <v>0</v>
      </c>
      <c r="I60" s="91"/>
      <c r="J60" s="92"/>
      <c r="K60" s="92"/>
    </row>
    <row r="61" spans="1:16384" s="93" customFormat="1">
      <c r="A61" s="152"/>
      <c r="B61" s="153"/>
      <c r="C61" s="152"/>
      <c r="D61" s="86" t="s">
        <v>256</v>
      </c>
      <c r="E61" s="87">
        <f>0.8*3.4</f>
        <v>2.72</v>
      </c>
      <c r="F61" s="88" t="s">
        <v>226</v>
      </c>
      <c r="G61" s="89"/>
      <c r="H61" s="90">
        <f>G61*E61</f>
        <v>0</v>
      </c>
      <c r="I61" s="91"/>
      <c r="J61" s="92"/>
      <c r="K61" s="92"/>
    </row>
    <row r="62" spans="1:16384" s="93" customFormat="1" ht="22.5">
      <c r="A62" s="152"/>
      <c r="B62" s="153"/>
      <c r="C62" s="152"/>
      <c r="D62" s="86" t="s">
        <v>261</v>
      </c>
      <c r="E62" s="87">
        <f>5.25*2*14.44</f>
        <v>151.62</v>
      </c>
      <c r="F62" s="88" t="s">
        <v>226</v>
      </c>
      <c r="G62" s="89"/>
      <c r="H62" s="90">
        <f>G62*E62</f>
        <v>0</v>
      </c>
      <c r="I62" s="91"/>
      <c r="J62" s="92"/>
      <c r="K62" s="92"/>
    </row>
    <row r="63" spans="1:16384" s="93" customFormat="1" ht="22.5">
      <c r="A63" s="152"/>
      <c r="B63" s="153"/>
      <c r="C63" s="152"/>
      <c r="D63" s="86" t="s">
        <v>262</v>
      </c>
      <c r="E63" s="87">
        <f>5.9*2*7.44</f>
        <v>87.792000000000016</v>
      </c>
      <c r="F63" s="88" t="s">
        <v>226</v>
      </c>
      <c r="G63" s="89"/>
      <c r="H63" s="90">
        <f>G63*E63</f>
        <v>0</v>
      </c>
      <c r="I63" s="91"/>
      <c r="J63" s="92"/>
      <c r="K63" s="92"/>
    </row>
    <row r="64" spans="1:16384" s="93" customFormat="1">
      <c r="A64" s="152"/>
      <c r="B64" s="153"/>
      <c r="C64" s="152"/>
      <c r="D64" s="86" t="s">
        <v>297</v>
      </c>
      <c r="E64" s="87">
        <v>2</v>
      </c>
      <c r="F64" s="88" t="s">
        <v>226</v>
      </c>
      <c r="G64" s="89"/>
      <c r="H64" s="90">
        <f>G64*E64</f>
        <v>0</v>
      </c>
      <c r="I64" s="91"/>
      <c r="J64" s="92"/>
      <c r="K64" s="92"/>
    </row>
    <row r="65" spans="1:11" s="93" customFormat="1">
      <c r="A65" s="152"/>
      <c r="B65" s="153"/>
      <c r="C65" s="152"/>
      <c r="D65" s="86"/>
      <c r="E65" s="87"/>
      <c r="F65" s="88"/>
      <c r="G65" s="89"/>
      <c r="H65" s="90"/>
      <c r="I65" s="91"/>
      <c r="J65" s="92"/>
      <c r="K65" s="92"/>
    </row>
    <row r="66" spans="1:11" s="93" customFormat="1" ht="25.5" customHeight="1">
      <c r="A66" s="152" t="s">
        <v>18</v>
      </c>
      <c r="B66" s="153" t="s">
        <v>1</v>
      </c>
      <c r="C66" s="152" t="s">
        <v>97</v>
      </c>
      <c r="D66" s="312" t="s">
        <v>128</v>
      </c>
      <c r="E66" s="314"/>
      <c r="F66" s="314"/>
      <c r="G66" s="314"/>
      <c r="H66" s="314"/>
      <c r="I66" s="91"/>
      <c r="J66" s="92"/>
      <c r="K66" s="92"/>
    </row>
    <row r="67" spans="1:11" s="93" customFormat="1">
      <c r="A67" s="152"/>
      <c r="B67" s="153"/>
      <c r="C67" s="152"/>
      <c r="D67" s="86" t="s">
        <v>255</v>
      </c>
      <c r="E67" s="87">
        <f>0.8*3.2</f>
        <v>2.5600000000000005</v>
      </c>
      <c r="F67" s="88" t="s">
        <v>226</v>
      </c>
      <c r="G67" s="89"/>
      <c r="H67" s="90">
        <f>G67*E67</f>
        <v>0</v>
      </c>
      <c r="I67" s="91"/>
      <c r="J67" s="92"/>
      <c r="K67" s="92"/>
    </row>
    <row r="68" spans="1:11" s="93" customFormat="1">
      <c r="A68" s="152"/>
      <c r="B68" s="153"/>
      <c r="C68" s="152"/>
      <c r="D68" s="86" t="s">
        <v>256</v>
      </c>
      <c r="E68" s="87">
        <f>0.8*3.4</f>
        <v>2.72</v>
      </c>
      <c r="F68" s="88" t="s">
        <v>226</v>
      </c>
      <c r="G68" s="89"/>
      <c r="H68" s="90">
        <f>G68*E68</f>
        <v>0</v>
      </c>
      <c r="I68" s="91"/>
      <c r="J68" s="92"/>
      <c r="K68" s="92"/>
    </row>
    <row r="69" spans="1:11" s="93" customFormat="1" ht="22.5">
      <c r="A69" s="152"/>
      <c r="B69" s="153"/>
      <c r="C69" s="152"/>
      <c r="D69" s="86" t="s">
        <v>261</v>
      </c>
      <c r="E69" s="87">
        <f>5.25*2*14.44</f>
        <v>151.62</v>
      </c>
      <c r="F69" s="88" t="s">
        <v>226</v>
      </c>
      <c r="G69" s="89"/>
      <c r="H69" s="90">
        <f>G69*E69</f>
        <v>0</v>
      </c>
      <c r="I69" s="91"/>
      <c r="J69" s="92"/>
      <c r="K69" s="92"/>
    </row>
    <row r="70" spans="1:11" s="93" customFormat="1" ht="22.5">
      <c r="A70" s="152"/>
      <c r="B70" s="153"/>
      <c r="C70" s="152"/>
      <c r="D70" s="86" t="s">
        <v>262</v>
      </c>
      <c r="E70" s="87">
        <f>5.9*2*7.44</f>
        <v>87.792000000000016</v>
      </c>
      <c r="F70" s="88" t="s">
        <v>226</v>
      </c>
      <c r="G70" s="89"/>
      <c r="H70" s="90">
        <f>G70*E70</f>
        <v>0</v>
      </c>
      <c r="I70" s="91"/>
      <c r="J70" s="92"/>
      <c r="K70" s="92"/>
    </row>
    <row r="71" spans="1:11" s="93" customFormat="1">
      <c r="A71" s="152"/>
      <c r="B71" s="153"/>
      <c r="C71" s="152"/>
      <c r="D71" s="86" t="s">
        <v>297</v>
      </c>
      <c r="E71" s="87">
        <v>2</v>
      </c>
      <c r="F71" s="88" t="s">
        <v>226</v>
      </c>
      <c r="G71" s="89"/>
      <c r="H71" s="90">
        <f>G71*E71</f>
        <v>0</v>
      </c>
      <c r="I71" s="91"/>
      <c r="J71" s="92"/>
      <c r="K71" s="92"/>
    </row>
    <row r="72" spans="1:11" s="93" customFormat="1">
      <c r="A72" s="152"/>
      <c r="B72" s="153"/>
      <c r="C72" s="152"/>
      <c r="D72" s="86"/>
      <c r="E72" s="87"/>
      <c r="F72" s="88"/>
      <c r="G72" s="89"/>
      <c r="H72" s="90"/>
      <c r="I72" s="91"/>
      <c r="J72" s="92"/>
      <c r="K72" s="92"/>
    </row>
    <row r="73" spans="1:11" s="93" customFormat="1">
      <c r="A73" s="152"/>
      <c r="B73" s="153"/>
      <c r="C73" s="152"/>
      <c r="D73" s="184" t="s">
        <v>129</v>
      </c>
      <c r="E73" s="87"/>
      <c r="F73" s="88"/>
      <c r="G73" s="89"/>
      <c r="H73" s="90"/>
      <c r="I73" s="91"/>
      <c r="J73" s="92"/>
      <c r="K73" s="92"/>
    </row>
    <row r="74" spans="1:11" ht="26.25" customHeight="1">
      <c r="A74" s="152" t="s">
        <v>18</v>
      </c>
      <c r="B74" s="153" t="s">
        <v>1</v>
      </c>
      <c r="C74" s="152" t="s">
        <v>98</v>
      </c>
      <c r="D74" s="313" t="s">
        <v>257</v>
      </c>
      <c r="E74" s="312"/>
      <c r="F74" s="312"/>
      <c r="G74" s="312"/>
      <c r="H74" s="312"/>
    </row>
    <row r="75" spans="1:11" s="93" customFormat="1">
      <c r="A75" s="152"/>
      <c r="B75" s="153"/>
      <c r="C75" s="152"/>
      <c r="D75" s="86" t="s">
        <v>258</v>
      </c>
      <c r="E75" s="87">
        <f>10.15*11.54*0.3*1.3</f>
        <v>45.681089999999998</v>
      </c>
      <c r="F75" s="88" t="s">
        <v>225</v>
      </c>
      <c r="G75" s="252"/>
      <c r="H75" s="90">
        <f>G75*E75</f>
        <v>0</v>
      </c>
      <c r="I75" s="91"/>
      <c r="J75" s="92"/>
      <c r="K75" s="92"/>
    </row>
    <row r="76" spans="1:11" s="93" customFormat="1">
      <c r="A76" s="152"/>
      <c r="B76" s="153"/>
      <c r="C76" s="152"/>
      <c r="D76" s="86" t="s">
        <v>259</v>
      </c>
      <c r="E76" s="87">
        <f>10.15*7.7*0.3*1.3</f>
        <v>30.480450000000001</v>
      </c>
      <c r="F76" s="88" t="s">
        <v>225</v>
      </c>
      <c r="G76" s="252"/>
      <c r="H76" s="90">
        <f>G76*E76</f>
        <v>0</v>
      </c>
      <c r="I76" s="91"/>
      <c r="J76" s="92"/>
      <c r="K76" s="92"/>
    </row>
    <row r="77" spans="1:11" s="93" customFormat="1" ht="12" customHeight="1">
      <c r="A77" s="152"/>
      <c r="B77" s="153"/>
      <c r="C77" s="152"/>
      <c r="D77" s="86"/>
      <c r="E77" s="87"/>
      <c r="F77" s="245"/>
      <c r="G77" s="89"/>
      <c r="H77" s="90"/>
      <c r="I77" s="91"/>
      <c r="J77" s="92"/>
      <c r="K77" s="92"/>
    </row>
    <row r="78" spans="1:11" ht="16.5" customHeight="1">
      <c r="A78" s="152" t="s">
        <v>18</v>
      </c>
      <c r="B78" s="153" t="s">
        <v>1</v>
      </c>
      <c r="C78" s="152" t="s">
        <v>99</v>
      </c>
      <c r="D78" s="316" t="s">
        <v>130</v>
      </c>
      <c r="E78" s="317"/>
      <c r="F78" s="317"/>
      <c r="G78" s="317"/>
      <c r="H78" s="317"/>
    </row>
    <row r="79" spans="1:11">
      <c r="B79" s="153"/>
      <c r="D79" s="86" t="s">
        <v>131</v>
      </c>
      <c r="E79" s="87">
        <f>E75+E76</f>
        <v>76.161540000000002</v>
      </c>
      <c r="F79" s="88" t="s">
        <v>225</v>
      </c>
      <c r="G79" s="89"/>
      <c r="H79" s="90">
        <f>G79*E79</f>
        <v>0</v>
      </c>
    </row>
    <row r="80" spans="1:11" s="93" customFormat="1">
      <c r="A80" s="152"/>
      <c r="B80" s="153"/>
      <c r="C80" s="152"/>
      <c r="D80" s="86"/>
      <c r="E80" s="87"/>
      <c r="F80" s="88"/>
      <c r="G80" s="89"/>
      <c r="H80" s="90"/>
      <c r="I80" s="91"/>
      <c r="J80" s="92"/>
      <c r="K80" s="92"/>
    </row>
    <row r="81" spans="1:11" s="93" customFormat="1" ht="12.75" customHeight="1">
      <c r="A81" s="152"/>
      <c r="B81" s="153"/>
      <c r="C81" s="152"/>
      <c r="D81" s="315" t="s">
        <v>263</v>
      </c>
      <c r="E81" s="315"/>
      <c r="F81" s="245"/>
      <c r="G81" s="89"/>
      <c r="H81" s="90"/>
      <c r="I81" s="91"/>
      <c r="J81" s="92"/>
      <c r="K81" s="92"/>
    </row>
    <row r="82" spans="1:11" s="93" customFormat="1" ht="63.75" customHeight="1">
      <c r="A82" s="152" t="s">
        <v>18</v>
      </c>
      <c r="B82" s="153" t="s">
        <v>1</v>
      </c>
      <c r="C82" s="152" t="s">
        <v>100</v>
      </c>
      <c r="D82" s="313" t="s">
        <v>264</v>
      </c>
      <c r="E82" s="312"/>
      <c r="F82" s="312"/>
      <c r="G82" s="312"/>
      <c r="H82" s="312"/>
      <c r="I82" s="91"/>
      <c r="J82" s="92"/>
      <c r="K82" s="92"/>
    </row>
    <row r="83" spans="1:11" s="93" customFormat="1">
      <c r="A83" s="152"/>
      <c r="B83" s="153"/>
      <c r="C83" s="152"/>
      <c r="D83" s="86" t="s">
        <v>265</v>
      </c>
      <c r="E83" s="249">
        <f>0.5*0.5*44</f>
        <v>11</v>
      </c>
      <c r="F83" s="88" t="s">
        <v>226</v>
      </c>
      <c r="G83" s="89"/>
      <c r="H83" s="90">
        <f>G83*E83</f>
        <v>0</v>
      </c>
      <c r="I83" s="91"/>
      <c r="J83" s="92"/>
      <c r="K83" s="92"/>
    </row>
    <row r="84" spans="1:11" s="93" customFormat="1">
      <c r="A84" s="152"/>
      <c r="B84" s="153"/>
      <c r="C84" s="152"/>
      <c r="D84" s="86"/>
      <c r="E84" s="87"/>
      <c r="F84" s="88"/>
      <c r="G84" s="89"/>
      <c r="H84" s="90"/>
      <c r="I84" s="91"/>
      <c r="J84" s="92"/>
      <c r="K84" s="92"/>
    </row>
    <row r="85" spans="1:11" s="93" customFormat="1">
      <c r="A85" s="152"/>
      <c r="B85" s="153"/>
      <c r="C85" s="152"/>
      <c r="D85" s="315" t="s">
        <v>266</v>
      </c>
      <c r="E85" s="315"/>
      <c r="F85" s="88"/>
      <c r="G85" s="89"/>
      <c r="H85" s="90"/>
      <c r="I85" s="91"/>
      <c r="J85" s="92"/>
      <c r="K85" s="92"/>
    </row>
    <row r="86" spans="1:11" ht="23.25" customHeight="1">
      <c r="A86" s="152" t="s">
        <v>18</v>
      </c>
      <c r="B86" s="153" t="s">
        <v>1</v>
      </c>
      <c r="C86" s="152" t="s">
        <v>121</v>
      </c>
      <c r="D86" s="313" t="s">
        <v>267</v>
      </c>
      <c r="E86" s="312"/>
      <c r="F86" s="312"/>
      <c r="G86" s="312"/>
      <c r="H86" s="312"/>
    </row>
    <row r="87" spans="1:11" s="93" customFormat="1" ht="22.5">
      <c r="A87" s="152"/>
      <c r="B87" s="153"/>
      <c r="C87" s="152"/>
      <c r="D87" s="86" t="s">
        <v>268</v>
      </c>
      <c r="E87" s="87">
        <f>3*0.4*0.4*0.3*1.3</f>
        <v>0.18720000000000003</v>
      </c>
      <c r="F87" s="88" t="s">
        <v>225</v>
      </c>
      <c r="G87" s="89"/>
      <c r="H87" s="90">
        <f>G87*E87</f>
        <v>0</v>
      </c>
      <c r="I87" s="91"/>
      <c r="J87" s="92"/>
      <c r="K87" s="92"/>
    </row>
    <row r="88" spans="1:11" s="93" customFormat="1" ht="22.5">
      <c r="A88" s="152"/>
      <c r="B88" s="153"/>
      <c r="C88" s="152"/>
      <c r="D88" s="86" t="s">
        <v>269</v>
      </c>
      <c r="E88" s="87">
        <f>3*0.4*0.4*0.2*1.3</f>
        <v>0.12480000000000005</v>
      </c>
      <c r="F88" s="88" t="s">
        <v>225</v>
      </c>
      <c r="G88" s="89"/>
      <c r="H88" s="90">
        <f>G88*E88</f>
        <v>0</v>
      </c>
      <c r="I88" s="91"/>
      <c r="J88" s="92"/>
      <c r="K88" s="92"/>
    </row>
    <row r="89" spans="1:11" s="93" customFormat="1" ht="12" customHeight="1">
      <c r="A89" s="152"/>
      <c r="B89" s="153"/>
      <c r="C89" s="152"/>
      <c r="D89" s="86"/>
      <c r="E89" s="87"/>
      <c r="F89" s="245"/>
      <c r="G89" s="89"/>
      <c r="H89" s="90"/>
      <c r="I89" s="91"/>
      <c r="J89" s="92"/>
      <c r="K89" s="92"/>
    </row>
    <row r="90" spans="1:11" ht="14.25" customHeight="1">
      <c r="A90" s="152" t="s">
        <v>18</v>
      </c>
      <c r="B90" s="153" t="s">
        <v>1</v>
      </c>
      <c r="C90" s="152" t="s">
        <v>291</v>
      </c>
      <c r="D90" s="319" t="s">
        <v>130</v>
      </c>
      <c r="E90" s="320"/>
      <c r="F90" s="320"/>
      <c r="G90" s="320"/>
      <c r="H90" s="320"/>
    </row>
    <row r="91" spans="1:11">
      <c r="B91" s="153"/>
      <c r="D91" s="86" t="s">
        <v>131</v>
      </c>
      <c r="E91" s="87">
        <f>E87+E88</f>
        <v>0.31200000000000006</v>
      </c>
      <c r="F91" s="88" t="s">
        <v>225</v>
      </c>
      <c r="G91" s="89"/>
      <c r="H91" s="90">
        <f>G91*E91</f>
        <v>0</v>
      </c>
    </row>
    <row r="92" spans="1:11">
      <c r="B92" s="153"/>
      <c r="D92" s="86"/>
      <c r="E92" s="87"/>
      <c r="F92" s="88"/>
      <c r="G92" s="89"/>
      <c r="H92" s="90"/>
    </row>
    <row r="93" spans="1:11" s="93" customFormat="1" ht="12.75" customHeight="1">
      <c r="A93" s="152"/>
      <c r="B93" s="153"/>
      <c r="C93" s="152"/>
      <c r="D93" s="242" t="s">
        <v>132</v>
      </c>
      <c r="E93" s="87"/>
      <c r="F93" s="245"/>
      <c r="G93" s="89"/>
      <c r="H93" s="90"/>
      <c r="I93" s="91"/>
      <c r="J93" s="92"/>
      <c r="K93" s="92"/>
    </row>
    <row r="94" spans="1:11" ht="30.75" customHeight="1">
      <c r="A94" s="152" t="s">
        <v>18</v>
      </c>
      <c r="B94" s="153" t="s">
        <v>1</v>
      </c>
      <c r="C94" s="152" t="s">
        <v>133</v>
      </c>
      <c r="D94" s="312" t="s">
        <v>34</v>
      </c>
      <c r="E94" s="312"/>
      <c r="F94" s="312"/>
      <c r="G94" s="312"/>
      <c r="H94" s="312"/>
    </row>
    <row r="95" spans="1:11" s="93" customFormat="1" ht="12.75" customHeight="1">
      <c r="A95" s="152"/>
      <c r="B95" s="153"/>
      <c r="C95" s="152"/>
      <c r="D95" s="92" t="s">
        <v>35</v>
      </c>
      <c r="E95" s="240">
        <v>15</v>
      </c>
      <c r="F95" s="245" t="s">
        <v>36</v>
      </c>
      <c r="G95" s="89"/>
      <c r="H95" s="90">
        <f>E95*G95</f>
        <v>0</v>
      </c>
      <c r="I95" s="91"/>
      <c r="J95" s="92"/>
      <c r="K95" s="92"/>
    </row>
    <row r="96" spans="1:11" s="93" customFormat="1" ht="12.75" customHeight="1">
      <c r="A96" s="152"/>
      <c r="B96" s="153"/>
      <c r="C96" s="152"/>
      <c r="D96" s="92" t="s">
        <v>37</v>
      </c>
      <c r="E96" s="240">
        <v>15</v>
      </c>
      <c r="F96" s="245" t="s">
        <v>36</v>
      </c>
      <c r="G96" s="89"/>
      <c r="H96" s="90">
        <f>E96*G96</f>
        <v>0</v>
      </c>
      <c r="I96" s="91"/>
      <c r="J96" s="92"/>
      <c r="K96" s="92"/>
    </row>
    <row r="97" spans="1:8" ht="12.75" customHeight="1">
      <c r="A97" s="153"/>
      <c r="D97" s="86"/>
      <c r="E97" s="240"/>
      <c r="G97" s="89"/>
      <c r="H97" s="90"/>
    </row>
    <row r="98" spans="1:8" ht="37.5" customHeight="1">
      <c r="A98" s="152" t="s">
        <v>18</v>
      </c>
      <c r="B98" s="153" t="s">
        <v>1</v>
      </c>
      <c r="C98" s="152" t="s">
        <v>134</v>
      </c>
      <c r="D98" s="312" t="s">
        <v>101</v>
      </c>
      <c r="E98" s="314"/>
      <c r="F98" s="314"/>
      <c r="G98" s="314"/>
      <c r="H98" s="314"/>
    </row>
    <row r="99" spans="1:8" ht="12.75" customHeight="1">
      <c r="A99" s="153"/>
      <c r="D99" s="86"/>
      <c r="E99" s="87">
        <v>1</v>
      </c>
      <c r="F99" s="245" t="s">
        <v>85</v>
      </c>
      <c r="G99" s="246"/>
      <c r="H99" s="90">
        <f>E99*G99</f>
        <v>0</v>
      </c>
    </row>
    <row r="100" spans="1:8" ht="12.75" customHeight="1">
      <c r="A100" s="153"/>
      <c r="D100" s="86"/>
      <c r="E100" s="240"/>
      <c r="G100" s="89"/>
      <c r="H100" s="90"/>
    </row>
    <row r="101" spans="1:8" ht="15.75" customHeight="1">
      <c r="A101" s="152" t="s">
        <v>18</v>
      </c>
      <c r="B101" s="153" t="s">
        <v>1</v>
      </c>
      <c r="C101" s="152" t="s">
        <v>135</v>
      </c>
      <c r="D101" s="312" t="s">
        <v>32</v>
      </c>
      <c r="E101" s="312"/>
      <c r="F101" s="312"/>
      <c r="G101" s="312"/>
      <c r="H101" s="312"/>
    </row>
    <row r="102" spans="1:8" ht="12" thickBot="1">
      <c r="D102" s="86"/>
      <c r="E102" s="240">
        <v>1</v>
      </c>
      <c r="F102" s="245" t="s">
        <v>85</v>
      </c>
      <c r="G102" s="246"/>
      <c r="H102" s="90">
        <f>E102*G102</f>
        <v>0</v>
      </c>
    </row>
    <row r="103" spans="1:8" ht="31.5" customHeight="1" thickBot="1">
      <c r="A103" s="260" t="s">
        <v>18</v>
      </c>
      <c r="B103" s="254" t="s">
        <v>1</v>
      </c>
      <c r="C103" s="261"/>
      <c r="D103" s="228" t="s">
        <v>87</v>
      </c>
      <c r="E103" s="197"/>
      <c r="F103" s="231"/>
      <c r="G103" s="232"/>
      <c r="H103" s="200">
        <f>SUM(H7:H102)</f>
        <v>0</v>
      </c>
    </row>
    <row r="104" spans="1:8">
      <c r="A104" s="262"/>
    </row>
    <row r="105" spans="1:8">
      <c r="A105" s="262"/>
    </row>
    <row r="106" spans="1:8">
      <c r="A106" s="262"/>
    </row>
    <row r="107" spans="1:8">
      <c r="A107" s="263"/>
    </row>
    <row r="108" spans="1:8">
      <c r="A108" s="263"/>
    </row>
    <row r="109" spans="1:8">
      <c r="A109" s="263"/>
      <c r="B109" s="264"/>
      <c r="C109" s="264"/>
    </row>
    <row r="110" spans="1:8">
      <c r="A110" s="263"/>
      <c r="B110" s="264"/>
      <c r="C110" s="264"/>
    </row>
    <row r="111" spans="1:8">
      <c r="A111" s="263"/>
      <c r="B111" s="264"/>
      <c r="C111" s="264"/>
    </row>
    <row r="112" spans="1:8">
      <c r="A112" s="263"/>
      <c r="B112" s="264"/>
      <c r="C112" s="264"/>
    </row>
    <row r="113" spans="1:3">
      <c r="A113" s="263"/>
      <c r="B113" s="264"/>
      <c r="C113" s="264"/>
    </row>
    <row r="114" spans="1:3">
      <c r="A114" s="262"/>
      <c r="B114" s="264"/>
      <c r="C114" s="264"/>
    </row>
    <row r="115" spans="1:3">
      <c r="A115" s="262"/>
      <c r="B115" s="264"/>
      <c r="C115" s="264"/>
    </row>
    <row r="116" spans="1:3" ht="41.25" customHeight="1">
      <c r="A116" s="262"/>
      <c r="B116" s="264"/>
      <c r="C116" s="264"/>
    </row>
    <row r="117" spans="1:3" ht="55.5" customHeight="1">
      <c r="A117" s="265"/>
      <c r="B117" s="264"/>
      <c r="C117" s="264"/>
    </row>
    <row r="118" spans="1:3">
      <c r="A118" s="262"/>
      <c r="B118" s="264"/>
      <c r="C118" s="264"/>
    </row>
    <row r="119" spans="1:3" ht="31.5" customHeight="1">
      <c r="A119" s="265"/>
      <c r="B119" s="264"/>
      <c r="C119" s="264"/>
    </row>
    <row r="120" spans="1:3">
      <c r="A120" s="265"/>
      <c r="B120" s="264"/>
      <c r="C120" s="264"/>
    </row>
    <row r="121" spans="1:3" ht="30" customHeight="1">
      <c r="A121" s="265"/>
      <c r="B121" s="264"/>
      <c r="C121" s="264"/>
    </row>
    <row r="122" spans="1:3">
      <c r="A122" s="266"/>
      <c r="B122" s="264"/>
      <c r="C122" s="264"/>
    </row>
    <row r="123" spans="1:3">
      <c r="A123" s="267"/>
      <c r="B123" s="264"/>
      <c r="C123" s="264"/>
    </row>
    <row r="124" spans="1:3">
      <c r="A124" s="265"/>
      <c r="B124" s="264"/>
      <c r="C124" s="264"/>
    </row>
  </sheetData>
  <mergeCells count="2070">
    <mergeCell ref="WYN41:WYR41"/>
    <mergeCell ref="WYV41:WYZ41"/>
    <mergeCell ref="WZD41:WZH41"/>
    <mergeCell ref="WZL41:WZP41"/>
    <mergeCell ref="WZT41:WZX41"/>
    <mergeCell ref="WWZ41:WXD41"/>
    <mergeCell ref="WXH41:WXL41"/>
    <mergeCell ref="WXP41:WXT41"/>
    <mergeCell ref="WXX41:WYB41"/>
    <mergeCell ref="WYF41:WYJ41"/>
    <mergeCell ref="WVL41:WVP41"/>
    <mergeCell ref="WVT41:WVX41"/>
    <mergeCell ref="XER41:XEV41"/>
    <mergeCell ref="XEZ41:XFD41"/>
    <mergeCell ref="XDD41:XDH41"/>
    <mergeCell ref="XDL41:XDP41"/>
    <mergeCell ref="XDT41:XDX41"/>
    <mergeCell ref="XEB41:XEF41"/>
    <mergeCell ref="XEJ41:XEN41"/>
    <mergeCell ref="XBP41:XBT41"/>
    <mergeCell ref="XBX41:XCB41"/>
    <mergeCell ref="XCF41:XCJ41"/>
    <mergeCell ref="XCN41:XCR41"/>
    <mergeCell ref="XCV41:XCZ41"/>
    <mergeCell ref="XAB41:XAF41"/>
    <mergeCell ref="XAJ41:XAN41"/>
    <mergeCell ref="XAR41:XAV41"/>
    <mergeCell ref="XAZ41:XBD41"/>
    <mergeCell ref="XBH41:XBL41"/>
    <mergeCell ref="WWB41:WWF41"/>
    <mergeCell ref="WWJ41:WWN41"/>
    <mergeCell ref="WWR41:WWV41"/>
    <mergeCell ref="WTX41:WUB41"/>
    <mergeCell ref="WUF41:WUJ41"/>
    <mergeCell ref="WUN41:WUR41"/>
    <mergeCell ref="WUV41:WUZ41"/>
    <mergeCell ref="WVD41:WVH41"/>
    <mergeCell ref="WSJ41:WSN41"/>
    <mergeCell ref="WSR41:WSV41"/>
    <mergeCell ref="WSZ41:WTD41"/>
    <mergeCell ref="WTH41:WTL41"/>
    <mergeCell ref="WTP41:WTT41"/>
    <mergeCell ref="WQV41:WQZ41"/>
    <mergeCell ref="WRD41:WRH41"/>
    <mergeCell ref="WRL41:WRP41"/>
    <mergeCell ref="WRT41:WRX41"/>
    <mergeCell ref="WSB41:WSF41"/>
    <mergeCell ref="WPH41:WPL41"/>
    <mergeCell ref="WPP41:WPT41"/>
    <mergeCell ref="WPX41:WQB41"/>
    <mergeCell ref="WQF41:WQJ41"/>
    <mergeCell ref="WQN41:WQR41"/>
    <mergeCell ref="WNT41:WNX41"/>
    <mergeCell ref="WOB41:WOF41"/>
    <mergeCell ref="WOJ41:WON41"/>
    <mergeCell ref="WOR41:WOV41"/>
    <mergeCell ref="WOZ41:WPD41"/>
    <mergeCell ref="WMF41:WMJ41"/>
    <mergeCell ref="WMN41:WMR41"/>
    <mergeCell ref="WMV41:WMZ41"/>
    <mergeCell ref="WND41:WNH41"/>
    <mergeCell ref="WNL41:WNP41"/>
    <mergeCell ref="WKR41:WKV41"/>
    <mergeCell ref="WKZ41:WLD41"/>
    <mergeCell ref="WLH41:WLL41"/>
    <mergeCell ref="WLP41:WLT41"/>
    <mergeCell ref="WLX41:WMB41"/>
    <mergeCell ref="WJD41:WJH41"/>
    <mergeCell ref="WJL41:WJP41"/>
    <mergeCell ref="WJT41:WJX41"/>
    <mergeCell ref="WKB41:WKF41"/>
    <mergeCell ref="WKJ41:WKN41"/>
    <mergeCell ref="WHP41:WHT41"/>
    <mergeCell ref="WHX41:WIB41"/>
    <mergeCell ref="WIF41:WIJ41"/>
    <mergeCell ref="WIN41:WIR41"/>
    <mergeCell ref="WIV41:WIZ41"/>
    <mergeCell ref="WGB41:WGF41"/>
    <mergeCell ref="WGJ41:WGN41"/>
    <mergeCell ref="WGR41:WGV41"/>
    <mergeCell ref="WGZ41:WHD41"/>
    <mergeCell ref="WHH41:WHL41"/>
    <mergeCell ref="WEN41:WER41"/>
    <mergeCell ref="WEV41:WEZ41"/>
    <mergeCell ref="WFD41:WFH41"/>
    <mergeCell ref="WFL41:WFP41"/>
    <mergeCell ref="WFT41:WFX41"/>
    <mergeCell ref="WCZ41:WDD41"/>
    <mergeCell ref="WDH41:WDL41"/>
    <mergeCell ref="WDP41:WDT41"/>
    <mergeCell ref="WDX41:WEB41"/>
    <mergeCell ref="WEF41:WEJ41"/>
    <mergeCell ref="WBL41:WBP41"/>
    <mergeCell ref="WBT41:WBX41"/>
    <mergeCell ref="WCB41:WCF41"/>
    <mergeCell ref="WCJ41:WCN41"/>
    <mergeCell ref="WCR41:WCV41"/>
    <mergeCell ref="VZX41:WAB41"/>
    <mergeCell ref="WAF41:WAJ41"/>
    <mergeCell ref="WAN41:WAR41"/>
    <mergeCell ref="WAV41:WAZ41"/>
    <mergeCell ref="WBD41:WBH41"/>
    <mergeCell ref="VYJ41:VYN41"/>
    <mergeCell ref="VYR41:VYV41"/>
    <mergeCell ref="VYZ41:VZD41"/>
    <mergeCell ref="VZH41:VZL41"/>
    <mergeCell ref="VZP41:VZT41"/>
    <mergeCell ref="VWV41:VWZ41"/>
    <mergeCell ref="VXD41:VXH41"/>
    <mergeCell ref="VXL41:VXP41"/>
    <mergeCell ref="VXT41:VXX41"/>
    <mergeCell ref="VYB41:VYF41"/>
    <mergeCell ref="VVH41:VVL41"/>
    <mergeCell ref="VVP41:VVT41"/>
    <mergeCell ref="VVX41:VWB41"/>
    <mergeCell ref="VWF41:VWJ41"/>
    <mergeCell ref="VWN41:VWR41"/>
    <mergeCell ref="VTT41:VTX41"/>
    <mergeCell ref="VUB41:VUF41"/>
    <mergeCell ref="VUJ41:VUN41"/>
    <mergeCell ref="VUR41:VUV41"/>
    <mergeCell ref="VUZ41:VVD41"/>
    <mergeCell ref="VSF41:VSJ41"/>
    <mergeCell ref="VSN41:VSR41"/>
    <mergeCell ref="VSV41:VSZ41"/>
    <mergeCell ref="VTD41:VTH41"/>
    <mergeCell ref="VTL41:VTP41"/>
    <mergeCell ref="VQR41:VQV41"/>
    <mergeCell ref="VQZ41:VRD41"/>
    <mergeCell ref="VRH41:VRL41"/>
    <mergeCell ref="VRP41:VRT41"/>
    <mergeCell ref="VRX41:VSB41"/>
    <mergeCell ref="VPD41:VPH41"/>
    <mergeCell ref="VPL41:VPP41"/>
    <mergeCell ref="VPT41:VPX41"/>
    <mergeCell ref="VQB41:VQF41"/>
    <mergeCell ref="VQJ41:VQN41"/>
    <mergeCell ref="VNP41:VNT41"/>
    <mergeCell ref="VNX41:VOB41"/>
    <mergeCell ref="VOF41:VOJ41"/>
    <mergeCell ref="VON41:VOR41"/>
    <mergeCell ref="VOV41:VOZ41"/>
    <mergeCell ref="VMB41:VMF41"/>
    <mergeCell ref="VMJ41:VMN41"/>
    <mergeCell ref="VMR41:VMV41"/>
    <mergeCell ref="VMZ41:VND41"/>
    <mergeCell ref="VNH41:VNL41"/>
    <mergeCell ref="VKN41:VKR41"/>
    <mergeCell ref="VKV41:VKZ41"/>
    <mergeCell ref="VLD41:VLH41"/>
    <mergeCell ref="VLL41:VLP41"/>
    <mergeCell ref="VLT41:VLX41"/>
    <mergeCell ref="VIZ41:VJD41"/>
    <mergeCell ref="VJH41:VJL41"/>
    <mergeCell ref="VJP41:VJT41"/>
    <mergeCell ref="VJX41:VKB41"/>
    <mergeCell ref="VKF41:VKJ41"/>
    <mergeCell ref="VHL41:VHP41"/>
    <mergeCell ref="VHT41:VHX41"/>
    <mergeCell ref="VIB41:VIF41"/>
    <mergeCell ref="VIJ41:VIN41"/>
    <mergeCell ref="VIR41:VIV41"/>
    <mergeCell ref="VFX41:VGB41"/>
    <mergeCell ref="VGF41:VGJ41"/>
    <mergeCell ref="VGN41:VGR41"/>
    <mergeCell ref="VGV41:VGZ41"/>
    <mergeCell ref="VHD41:VHH41"/>
    <mergeCell ref="VEJ41:VEN41"/>
    <mergeCell ref="VER41:VEV41"/>
    <mergeCell ref="VEZ41:VFD41"/>
    <mergeCell ref="VFH41:VFL41"/>
    <mergeCell ref="VFP41:VFT41"/>
    <mergeCell ref="VCV41:VCZ41"/>
    <mergeCell ref="VDD41:VDH41"/>
    <mergeCell ref="VDL41:VDP41"/>
    <mergeCell ref="VDT41:VDX41"/>
    <mergeCell ref="VEB41:VEF41"/>
    <mergeCell ref="VBH41:VBL41"/>
    <mergeCell ref="VBP41:VBT41"/>
    <mergeCell ref="VBX41:VCB41"/>
    <mergeCell ref="VCF41:VCJ41"/>
    <mergeCell ref="VCN41:VCR41"/>
    <mergeCell ref="UZT41:UZX41"/>
    <mergeCell ref="VAB41:VAF41"/>
    <mergeCell ref="VAJ41:VAN41"/>
    <mergeCell ref="VAR41:VAV41"/>
    <mergeCell ref="VAZ41:VBD41"/>
    <mergeCell ref="UYF41:UYJ41"/>
    <mergeCell ref="UYN41:UYR41"/>
    <mergeCell ref="UYV41:UYZ41"/>
    <mergeCell ref="UZD41:UZH41"/>
    <mergeCell ref="UZL41:UZP41"/>
    <mergeCell ref="UWR41:UWV41"/>
    <mergeCell ref="UWZ41:UXD41"/>
    <mergeCell ref="UXH41:UXL41"/>
    <mergeCell ref="UXP41:UXT41"/>
    <mergeCell ref="UXX41:UYB41"/>
    <mergeCell ref="UVD41:UVH41"/>
    <mergeCell ref="UVL41:UVP41"/>
    <mergeCell ref="UVT41:UVX41"/>
    <mergeCell ref="UWB41:UWF41"/>
    <mergeCell ref="UWJ41:UWN41"/>
    <mergeCell ref="UTP41:UTT41"/>
    <mergeCell ref="UTX41:UUB41"/>
    <mergeCell ref="UUF41:UUJ41"/>
    <mergeCell ref="UUN41:UUR41"/>
    <mergeCell ref="UUV41:UUZ41"/>
    <mergeCell ref="USB41:USF41"/>
    <mergeCell ref="USJ41:USN41"/>
    <mergeCell ref="USR41:USV41"/>
    <mergeCell ref="USZ41:UTD41"/>
    <mergeCell ref="UTH41:UTL41"/>
    <mergeCell ref="UQN41:UQR41"/>
    <mergeCell ref="UQV41:UQZ41"/>
    <mergeCell ref="URD41:URH41"/>
    <mergeCell ref="URL41:URP41"/>
    <mergeCell ref="URT41:URX41"/>
    <mergeCell ref="UOZ41:UPD41"/>
    <mergeCell ref="UPH41:UPL41"/>
    <mergeCell ref="UPP41:UPT41"/>
    <mergeCell ref="UPX41:UQB41"/>
    <mergeCell ref="UQF41:UQJ41"/>
    <mergeCell ref="UNL41:UNP41"/>
    <mergeCell ref="UNT41:UNX41"/>
    <mergeCell ref="UOB41:UOF41"/>
    <mergeCell ref="UOJ41:UON41"/>
    <mergeCell ref="UOR41:UOV41"/>
    <mergeCell ref="ULX41:UMB41"/>
    <mergeCell ref="UMF41:UMJ41"/>
    <mergeCell ref="UMN41:UMR41"/>
    <mergeCell ref="UMV41:UMZ41"/>
    <mergeCell ref="UND41:UNH41"/>
    <mergeCell ref="UKJ41:UKN41"/>
    <mergeCell ref="UKR41:UKV41"/>
    <mergeCell ref="UKZ41:ULD41"/>
    <mergeCell ref="ULH41:ULL41"/>
    <mergeCell ref="ULP41:ULT41"/>
    <mergeCell ref="UIV41:UIZ41"/>
    <mergeCell ref="UJD41:UJH41"/>
    <mergeCell ref="UJL41:UJP41"/>
    <mergeCell ref="UJT41:UJX41"/>
    <mergeCell ref="UKB41:UKF41"/>
    <mergeCell ref="UHH41:UHL41"/>
    <mergeCell ref="UHP41:UHT41"/>
    <mergeCell ref="UHX41:UIB41"/>
    <mergeCell ref="UIF41:UIJ41"/>
    <mergeCell ref="UIN41:UIR41"/>
    <mergeCell ref="UFT41:UFX41"/>
    <mergeCell ref="UGB41:UGF41"/>
    <mergeCell ref="UGJ41:UGN41"/>
    <mergeCell ref="UGR41:UGV41"/>
    <mergeCell ref="UGZ41:UHD41"/>
    <mergeCell ref="UEF41:UEJ41"/>
    <mergeCell ref="UEN41:UER41"/>
    <mergeCell ref="UEV41:UEZ41"/>
    <mergeCell ref="UFD41:UFH41"/>
    <mergeCell ref="UFL41:UFP41"/>
    <mergeCell ref="UCR41:UCV41"/>
    <mergeCell ref="UCZ41:UDD41"/>
    <mergeCell ref="UDH41:UDL41"/>
    <mergeCell ref="UDP41:UDT41"/>
    <mergeCell ref="UDX41:UEB41"/>
    <mergeCell ref="UBD41:UBH41"/>
    <mergeCell ref="UBL41:UBP41"/>
    <mergeCell ref="UBT41:UBX41"/>
    <mergeCell ref="UCB41:UCF41"/>
    <mergeCell ref="UCJ41:UCN41"/>
    <mergeCell ref="TZP41:TZT41"/>
    <mergeCell ref="TZX41:UAB41"/>
    <mergeCell ref="UAF41:UAJ41"/>
    <mergeCell ref="UAN41:UAR41"/>
    <mergeCell ref="UAV41:UAZ41"/>
    <mergeCell ref="TYB41:TYF41"/>
    <mergeCell ref="TYJ41:TYN41"/>
    <mergeCell ref="TYR41:TYV41"/>
    <mergeCell ref="TYZ41:TZD41"/>
    <mergeCell ref="TZH41:TZL41"/>
    <mergeCell ref="TWN41:TWR41"/>
    <mergeCell ref="TWV41:TWZ41"/>
    <mergeCell ref="TXD41:TXH41"/>
    <mergeCell ref="TXL41:TXP41"/>
    <mergeCell ref="TXT41:TXX41"/>
    <mergeCell ref="TUZ41:TVD41"/>
    <mergeCell ref="TVH41:TVL41"/>
    <mergeCell ref="TVP41:TVT41"/>
    <mergeCell ref="TVX41:TWB41"/>
    <mergeCell ref="TWF41:TWJ41"/>
    <mergeCell ref="TTL41:TTP41"/>
    <mergeCell ref="TTT41:TTX41"/>
    <mergeCell ref="TUB41:TUF41"/>
    <mergeCell ref="TUJ41:TUN41"/>
    <mergeCell ref="TUR41:TUV41"/>
    <mergeCell ref="TRX41:TSB41"/>
    <mergeCell ref="TSF41:TSJ41"/>
    <mergeCell ref="TSN41:TSR41"/>
    <mergeCell ref="TSV41:TSZ41"/>
    <mergeCell ref="TTD41:TTH41"/>
    <mergeCell ref="TQJ41:TQN41"/>
    <mergeCell ref="TQR41:TQV41"/>
    <mergeCell ref="TQZ41:TRD41"/>
    <mergeCell ref="TRH41:TRL41"/>
    <mergeCell ref="TRP41:TRT41"/>
    <mergeCell ref="TOV41:TOZ41"/>
    <mergeCell ref="TPD41:TPH41"/>
    <mergeCell ref="TPL41:TPP41"/>
    <mergeCell ref="TPT41:TPX41"/>
    <mergeCell ref="TQB41:TQF41"/>
    <mergeCell ref="TNH41:TNL41"/>
    <mergeCell ref="TNP41:TNT41"/>
    <mergeCell ref="TNX41:TOB41"/>
    <mergeCell ref="TOF41:TOJ41"/>
    <mergeCell ref="TON41:TOR41"/>
    <mergeCell ref="TLT41:TLX41"/>
    <mergeCell ref="TMB41:TMF41"/>
    <mergeCell ref="TMJ41:TMN41"/>
    <mergeCell ref="TMR41:TMV41"/>
    <mergeCell ref="TMZ41:TND41"/>
    <mergeCell ref="TKF41:TKJ41"/>
    <mergeCell ref="TKN41:TKR41"/>
    <mergeCell ref="TKV41:TKZ41"/>
    <mergeCell ref="TLD41:TLH41"/>
    <mergeCell ref="TLL41:TLP41"/>
    <mergeCell ref="TIR41:TIV41"/>
    <mergeCell ref="TIZ41:TJD41"/>
    <mergeCell ref="TJH41:TJL41"/>
    <mergeCell ref="TJP41:TJT41"/>
    <mergeCell ref="TJX41:TKB41"/>
    <mergeCell ref="THD41:THH41"/>
    <mergeCell ref="THL41:THP41"/>
    <mergeCell ref="THT41:THX41"/>
    <mergeCell ref="TIB41:TIF41"/>
    <mergeCell ref="TIJ41:TIN41"/>
    <mergeCell ref="TFP41:TFT41"/>
    <mergeCell ref="TFX41:TGB41"/>
    <mergeCell ref="TGF41:TGJ41"/>
    <mergeCell ref="TGN41:TGR41"/>
    <mergeCell ref="TGV41:TGZ41"/>
    <mergeCell ref="TEB41:TEF41"/>
    <mergeCell ref="TEJ41:TEN41"/>
    <mergeCell ref="TER41:TEV41"/>
    <mergeCell ref="TEZ41:TFD41"/>
    <mergeCell ref="TFH41:TFL41"/>
    <mergeCell ref="TCN41:TCR41"/>
    <mergeCell ref="TCV41:TCZ41"/>
    <mergeCell ref="TDD41:TDH41"/>
    <mergeCell ref="TDL41:TDP41"/>
    <mergeCell ref="TDT41:TDX41"/>
    <mergeCell ref="TAZ41:TBD41"/>
    <mergeCell ref="TBH41:TBL41"/>
    <mergeCell ref="TBP41:TBT41"/>
    <mergeCell ref="TBX41:TCB41"/>
    <mergeCell ref="TCF41:TCJ41"/>
    <mergeCell ref="SZL41:SZP41"/>
    <mergeCell ref="SZT41:SZX41"/>
    <mergeCell ref="TAB41:TAF41"/>
    <mergeCell ref="TAJ41:TAN41"/>
    <mergeCell ref="TAR41:TAV41"/>
    <mergeCell ref="SXX41:SYB41"/>
    <mergeCell ref="SYF41:SYJ41"/>
    <mergeCell ref="SYN41:SYR41"/>
    <mergeCell ref="SYV41:SYZ41"/>
    <mergeCell ref="SZD41:SZH41"/>
    <mergeCell ref="SWJ41:SWN41"/>
    <mergeCell ref="SWR41:SWV41"/>
    <mergeCell ref="SWZ41:SXD41"/>
    <mergeCell ref="SXH41:SXL41"/>
    <mergeCell ref="SXP41:SXT41"/>
    <mergeCell ref="SUV41:SUZ41"/>
    <mergeCell ref="SVD41:SVH41"/>
    <mergeCell ref="SVL41:SVP41"/>
    <mergeCell ref="SVT41:SVX41"/>
    <mergeCell ref="SWB41:SWF41"/>
    <mergeCell ref="STH41:STL41"/>
    <mergeCell ref="STP41:STT41"/>
    <mergeCell ref="STX41:SUB41"/>
    <mergeCell ref="SUF41:SUJ41"/>
    <mergeCell ref="SUN41:SUR41"/>
    <mergeCell ref="SRT41:SRX41"/>
    <mergeCell ref="SSB41:SSF41"/>
    <mergeCell ref="SSJ41:SSN41"/>
    <mergeCell ref="SSR41:SSV41"/>
    <mergeCell ref="SSZ41:STD41"/>
    <mergeCell ref="SQF41:SQJ41"/>
    <mergeCell ref="SQN41:SQR41"/>
    <mergeCell ref="SQV41:SQZ41"/>
    <mergeCell ref="SRD41:SRH41"/>
    <mergeCell ref="SRL41:SRP41"/>
    <mergeCell ref="SOR41:SOV41"/>
    <mergeCell ref="SOZ41:SPD41"/>
    <mergeCell ref="SPH41:SPL41"/>
    <mergeCell ref="SPP41:SPT41"/>
    <mergeCell ref="SPX41:SQB41"/>
    <mergeCell ref="SND41:SNH41"/>
    <mergeCell ref="SNL41:SNP41"/>
    <mergeCell ref="SNT41:SNX41"/>
    <mergeCell ref="SOB41:SOF41"/>
    <mergeCell ref="SOJ41:SON41"/>
    <mergeCell ref="SLP41:SLT41"/>
    <mergeCell ref="SLX41:SMB41"/>
    <mergeCell ref="SMF41:SMJ41"/>
    <mergeCell ref="SMN41:SMR41"/>
    <mergeCell ref="SMV41:SMZ41"/>
    <mergeCell ref="SKB41:SKF41"/>
    <mergeCell ref="SKJ41:SKN41"/>
    <mergeCell ref="SKR41:SKV41"/>
    <mergeCell ref="SKZ41:SLD41"/>
    <mergeCell ref="SLH41:SLL41"/>
    <mergeCell ref="SIN41:SIR41"/>
    <mergeCell ref="SIV41:SIZ41"/>
    <mergeCell ref="SJD41:SJH41"/>
    <mergeCell ref="SJL41:SJP41"/>
    <mergeCell ref="SJT41:SJX41"/>
    <mergeCell ref="SGZ41:SHD41"/>
    <mergeCell ref="SHH41:SHL41"/>
    <mergeCell ref="SHP41:SHT41"/>
    <mergeCell ref="SHX41:SIB41"/>
    <mergeCell ref="SIF41:SIJ41"/>
    <mergeCell ref="SFL41:SFP41"/>
    <mergeCell ref="SFT41:SFX41"/>
    <mergeCell ref="SGB41:SGF41"/>
    <mergeCell ref="SGJ41:SGN41"/>
    <mergeCell ref="SGR41:SGV41"/>
    <mergeCell ref="SDX41:SEB41"/>
    <mergeCell ref="SEF41:SEJ41"/>
    <mergeCell ref="SEN41:SER41"/>
    <mergeCell ref="SEV41:SEZ41"/>
    <mergeCell ref="SFD41:SFH41"/>
    <mergeCell ref="SCJ41:SCN41"/>
    <mergeCell ref="SCR41:SCV41"/>
    <mergeCell ref="SCZ41:SDD41"/>
    <mergeCell ref="SDH41:SDL41"/>
    <mergeCell ref="SDP41:SDT41"/>
    <mergeCell ref="SAV41:SAZ41"/>
    <mergeCell ref="SBD41:SBH41"/>
    <mergeCell ref="SBL41:SBP41"/>
    <mergeCell ref="SBT41:SBX41"/>
    <mergeCell ref="SCB41:SCF41"/>
    <mergeCell ref="RZH41:RZL41"/>
    <mergeCell ref="RZP41:RZT41"/>
    <mergeCell ref="RZX41:SAB41"/>
    <mergeCell ref="SAF41:SAJ41"/>
    <mergeCell ref="SAN41:SAR41"/>
    <mergeCell ref="RXT41:RXX41"/>
    <mergeCell ref="RYB41:RYF41"/>
    <mergeCell ref="RYJ41:RYN41"/>
    <mergeCell ref="RYR41:RYV41"/>
    <mergeCell ref="RYZ41:RZD41"/>
    <mergeCell ref="RWF41:RWJ41"/>
    <mergeCell ref="RWN41:RWR41"/>
    <mergeCell ref="RWV41:RWZ41"/>
    <mergeCell ref="RXD41:RXH41"/>
    <mergeCell ref="RXL41:RXP41"/>
    <mergeCell ref="RUR41:RUV41"/>
    <mergeCell ref="RUZ41:RVD41"/>
    <mergeCell ref="RVH41:RVL41"/>
    <mergeCell ref="RVP41:RVT41"/>
    <mergeCell ref="RVX41:RWB41"/>
    <mergeCell ref="RTD41:RTH41"/>
    <mergeCell ref="RTL41:RTP41"/>
    <mergeCell ref="RTT41:RTX41"/>
    <mergeCell ref="RUB41:RUF41"/>
    <mergeCell ref="RUJ41:RUN41"/>
    <mergeCell ref="RRP41:RRT41"/>
    <mergeCell ref="RRX41:RSB41"/>
    <mergeCell ref="RSF41:RSJ41"/>
    <mergeCell ref="RSN41:RSR41"/>
    <mergeCell ref="RSV41:RSZ41"/>
    <mergeCell ref="RQB41:RQF41"/>
    <mergeCell ref="RQJ41:RQN41"/>
    <mergeCell ref="RQR41:RQV41"/>
    <mergeCell ref="RQZ41:RRD41"/>
    <mergeCell ref="RRH41:RRL41"/>
    <mergeCell ref="RON41:ROR41"/>
    <mergeCell ref="ROV41:ROZ41"/>
    <mergeCell ref="RPD41:RPH41"/>
    <mergeCell ref="RPL41:RPP41"/>
    <mergeCell ref="RPT41:RPX41"/>
    <mergeCell ref="RMZ41:RND41"/>
    <mergeCell ref="RNH41:RNL41"/>
    <mergeCell ref="RNP41:RNT41"/>
    <mergeCell ref="RNX41:ROB41"/>
    <mergeCell ref="ROF41:ROJ41"/>
    <mergeCell ref="RLL41:RLP41"/>
    <mergeCell ref="RLT41:RLX41"/>
    <mergeCell ref="RMB41:RMF41"/>
    <mergeCell ref="RMJ41:RMN41"/>
    <mergeCell ref="RMR41:RMV41"/>
    <mergeCell ref="RJX41:RKB41"/>
    <mergeCell ref="RKF41:RKJ41"/>
    <mergeCell ref="RKN41:RKR41"/>
    <mergeCell ref="RKV41:RKZ41"/>
    <mergeCell ref="RLD41:RLH41"/>
    <mergeCell ref="RIJ41:RIN41"/>
    <mergeCell ref="RIR41:RIV41"/>
    <mergeCell ref="RIZ41:RJD41"/>
    <mergeCell ref="RJH41:RJL41"/>
    <mergeCell ref="RJP41:RJT41"/>
    <mergeCell ref="RGV41:RGZ41"/>
    <mergeCell ref="RHD41:RHH41"/>
    <mergeCell ref="RHL41:RHP41"/>
    <mergeCell ref="RHT41:RHX41"/>
    <mergeCell ref="RIB41:RIF41"/>
    <mergeCell ref="RFH41:RFL41"/>
    <mergeCell ref="RFP41:RFT41"/>
    <mergeCell ref="RFX41:RGB41"/>
    <mergeCell ref="RGF41:RGJ41"/>
    <mergeCell ref="RGN41:RGR41"/>
    <mergeCell ref="RDT41:RDX41"/>
    <mergeCell ref="REB41:REF41"/>
    <mergeCell ref="REJ41:REN41"/>
    <mergeCell ref="RER41:REV41"/>
    <mergeCell ref="REZ41:RFD41"/>
    <mergeCell ref="RCF41:RCJ41"/>
    <mergeCell ref="RCN41:RCR41"/>
    <mergeCell ref="RCV41:RCZ41"/>
    <mergeCell ref="RDD41:RDH41"/>
    <mergeCell ref="RDL41:RDP41"/>
    <mergeCell ref="RAR41:RAV41"/>
    <mergeCell ref="RAZ41:RBD41"/>
    <mergeCell ref="RBH41:RBL41"/>
    <mergeCell ref="RBP41:RBT41"/>
    <mergeCell ref="RBX41:RCB41"/>
    <mergeCell ref="QZD41:QZH41"/>
    <mergeCell ref="QZL41:QZP41"/>
    <mergeCell ref="QZT41:QZX41"/>
    <mergeCell ref="RAB41:RAF41"/>
    <mergeCell ref="RAJ41:RAN41"/>
    <mergeCell ref="QXP41:QXT41"/>
    <mergeCell ref="QXX41:QYB41"/>
    <mergeCell ref="QYF41:QYJ41"/>
    <mergeCell ref="QYN41:QYR41"/>
    <mergeCell ref="QYV41:QYZ41"/>
    <mergeCell ref="QWB41:QWF41"/>
    <mergeCell ref="QWJ41:QWN41"/>
    <mergeCell ref="QWR41:QWV41"/>
    <mergeCell ref="QWZ41:QXD41"/>
    <mergeCell ref="QXH41:QXL41"/>
    <mergeCell ref="QUN41:QUR41"/>
    <mergeCell ref="QUV41:QUZ41"/>
    <mergeCell ref="QVD41:QVH41"/>
    <mergeCell ref="QVL41:QVP41"/>
    <mergeCell ref="QVT41:QVX41"/>
    <mergeCell ref="QSZ41:QTD41"/>
    <mergeCell ref="QTH41:QTL41"/>
    <mergeCell ref="QTP41:QTT41"/>
    <mergeCell ref="QTX41:QUB41"/>
    <mergeCell ref="QUF41:QUJ41"/>
    <mergeCell ref="QRL41:QRP41"/>
    <mergeCell ref="QRT41:QRX41"/>
    <mergeCell ref="QSB41:QSF41"/>
    <mergeCell ref="QSJ41:QSN41"/>
    <mergeCell ref="QSR41:QSV41"/>
    <mergeCell ref="QPX41:QQB41"/>
    <mergeCell ref="QQF41:QQJ41"/>
    <mergeCell ref="QQN41:QQR41"/>
    <mergeCell ref="QQV41:QQZ41"/>
    <mergeCell ref="QRD41:QRH41"/>
    <mergeCell ref="QOJ41:QON41"/>
    <mergeCell ref="QOR41:QOV41"/>
    <mergeCell ref="QOZ41:QPD41"/>
    <mergeCell ref="QPH41:QPL41"/>
    <mergeCell ref="QPP41:QPT41"/>
    <mergeCell ref="QMV41:QMZ41"/>
    <mergeCell ref="QND41:QNH41"/>
    <mergeCell ref="QNL41:QNP41"/>
    <mergeCell ref="QNT41:QNX41"/>
    <mergeCell ref="QOB41:QOF41"/>
    <mergeCell ref="QLH41:QLL41"/>
    <mergeCell ref="QLP41:QLT41"/>
    <mergeCell ref="QLX41:QMB41"/>
    <mergeCell ref="QMF41:QMJ41"/>
    <mergeCell ref="QMN41:QMR41"/>
    <mergeCell ref="QJT41:QJX41"/>
    <mergeCell ref="QKB41:QKF41"/>
    <mergeCell ref="QKJ41:QKN41"/>
    <mergeCell ref="QKR41:QKV41"/>
    <mergeCell ref="QKZ41:QLD41"/>
    <mergeCell ref="QIF41:QIJ41"/>
    <mergeCell ref="QIN41:QIR41"/>
    <mergeCell ref="QIV41:QIZ41"/>
    <mergeCell ref="QJD41:QJH41"/>
    <mergeCell ref="QJL41:QJP41"/>
    <mergeCell ref="QGR41:QGV41"/>
    <mergeCell ref="QGZ41:QHD41"/>
    <mergeCell ref="QHH41:QHL41"/>
    <mergeCell ref="QHP41:QHT41"/>
    <mergeCell ref="QHX41:QIB41"/>
    <mergeCell ref="QFD41:QFH41"/>
    <mergeCell ref="QFL41:QFP41"/>
    <mergeCell ref="QFT41:QFX41"/>
    <mergeCell ref="QGB41:QGF41"/>
    <mergeCell ref="QGJ41:QGN41"/>
    <mergeCell ref="QDP41:QDT41"/>
    <mergeCell ref="QDX41:QEB41"/>
    <mergeCell ref="QEF41:QEJ41"/>
    <mergeCell ref="QEN41:QER41"/>
    <mergeCell ref="QEV41:QEZ41"/>
    <mergeCell ref="QCB41:QCF41"/>
    <mergeCell ref="QCJ41:QCN41"/>
    <mergeCell ref="QCR41:QCV41"/>
    <mergeCell ref="QCZ41:QDD41"/>
    <mergeCell ref="QDH41:QDL41"/>
    <mergeCell ref="QAN41:QAR41"/>
    <mergeCell ref="QAV41:QAZ41"/>
    <mergeCell ref="QBD41:QBH41"/>
    <mergeCell ref="QBL41:QBP41"/>
    <mergeCell ref="QBT41:QBX41"/>
    <mergeCell ref="PYZ41:PZD41"/>
    <mergeCell ref="PZH41:PZL41"/>
    <mergeCell ref="PZP41:PZT41"/>
    <mergeCell ref="PZX41:QAB41"/>
    <mergeCell ref="QAF41:QAJ41"/>
    <mergeCell ref="PXL41:PXP41"/>
    <mergeCell ref="PXT41:PXX41"/>
    <mergeCell ref="PYB41:PYF41"/>
    <mergeCell ref="PYJ41:PYN41"/>
    <mergeCell ref="PYR41:PYV41"/>
    <mergeCell ref="PVX41:PWB41"/>
    <mergeCell ref="PWF41:PWJ41"/>
    <mergeCell ref="PWN41:PWR41"/>
    <mergeCell ref="PWV41:PWZ41"/>
    <mergeCell ref="PXD41:PXH41"/>
    <mergeCell ref="PUJ41:PUN41"/>
    <mergeCell ref="PUR41:PUV41"/>
    <mergeCell ref="PUZ41:PVD41"/>
    <mergeCell ref="PVH41:PVL41"/>
    <mergeCell ref="PVP41:PVT41"/>
    <mergeCell ref="PSV41:PSZ41"/>
    <mergeCell ref="PTD41:PTH41"/>
    <mergeCell ref="PTL41:PTP41"/>
    <mergeCell ref="PTT41:PTX41"/>
    <mergeCell ref="PUB41:PUF41"/>
    <mergeCell ref="PRH41:PRL41"/>
    <mergeCell ref="PRP41:PRT41"/>
    <mergeCell ref="PRX41:PSB41"/>
    <mergeCell ref="PSF41:PSJ41"/>
    <mergeCell ref="PSN41:PSR41"/>
    <mergeCell ref="PPT41:PPX41"/>
    <mergeCell ref="PQB41:PQF41"/>
    <mergeCell ref="PQJ41:PQN41"/>
    <mergeCell ref="PQR41:PQV41"/>
    <mergeCell ref="PQZ41:PRD41"/>
    <mergeCell ref="POF41:POJ41"/>
    <mergeCell ref="PON41:POR41"/>
    <mergeCell ref="POV41:POZ41"/>
    <mergeCell ref="PPD41:PPH41"/>
    <mergeCell ref="PPL41:PPP41"/>
    <mergeCell ref="PMR41:PMV41"/>
    <mergeCell ref="PMZ41:PND41"/>
    <mergeCell ref="PNH41:PNL41"/>
    <mergeCell ref="PNP41:PNT41"/>
    <mergeCell ref="PNX41:POB41"/>
    <mergeCell ref="PLD41:PLH41"/>
    <mergeCell ref="PLL41:PLP41"/>
    <mergeCell ref="PLT41:PLX41"/>
    <mergeCell ref="PMB41:PMF41"/>
    <mergeCell ref="PMJ41:PMN41"/>
    <mergeCell ref="PJP41:PJT41"/>
    <mergeCell ref="PJX41:PKB41"/>
    <mergeCell ref="PKF41:PKJ41"/>
    <mergeCell ref="PKN41:PKR41"/>
    <mergeCell ref="PKV41:PKZ41"/>
    <mergeCell ref="PIB41:PIF41"/>
    <mergeCell ref="PIJ41:PIN41"/>
    <mergeCell ref="PIR41:PIV41"/>
    <mergeCell ref="PIZ41:PJD41"/>
    <mergeCell ref="PJH41:PJL41"/>
    <mergeCell ref="PGN41:PGR41"/>
    <mergeCell ref="PGV41:PGZ41"/>
    <mergeCell ref="PHD41:PHH41"/>
    <mergeCell ref="PHL41:PHP41"/>
    <mergeCell ref="PHT41:PHX41"/>
    <mergeCell ref="PEZ41:PFD41"/>
    <mergeCell ref="PFH41:PFL41"/>
    <mergeCell ref="PFP41:PFT41"/>
    <mergeCell ref="PFX41:PGB41"/>
    <mergeCell ref="PGF41:PGJ41"/>
    <mergeCell ref="PDL41:PDP41"/>
    <mergeCell ref="PDT41:PDX41"/>
    <mergeCell ref="PEB41:PEF41"/>
    <mergeCell ref="PEJ41:PEN41"/>
    <mergeCell ref="PER41:PEV41"/>
    <mergeCell ref="PBX41:PCB41"/>
    <mergeCell ref="PCF41:PCJ41"/>
    <mergeCell ref="PCN41:PCR41"/>
    <mergeCell ref="PCV41:PCZ41"/>
    <mergeCell ref="PDD41:PDH41"/>
    <mergeCell ref="PAJ41:PAN41"/>
    <mergeCell ref="PAR41:PAV41"/>
    <mergeCell ref="PAZ41:PBD41"/>
    <mergeCell ref="PBH41:PBL41"/>
    <mergeCell ref="PBP41:PBT41"/>
    <mergeCell ref="OYV41:OYZ41"/>
    <mergeCell ref="OZD41:OZH41"/>
    <mergeCell ref="OZL41:OZP41"/>
    <mergeCell ref="OZT41:OZX41"/>
    <mergeCell ref="PAB41:PAF41"/>
    <mergeCell ref="OXH41:OXL41"/>
    <mergeCell ref="OXP41:OXT41"/>
    <mergeCell ref="OXX41:OYB41"/>
    <mergeCell ref="OYF41:OYJ41"/>
    <mergeCell ref="OYN41:OYR41"/>
    <mergeCell ref="OVT41:OVX41"/>
    <mergeCell ref="OWB41:OWF41"/>
    <mergeCell ref="OWJ41:OWN41"/>
    <mergeCell ref="OWR41:OWV41"/>
    <mergeCell ref="OWZ41:OXD41"/>
    <mergeCell ref="OUF41:OUJ41"/>
    <mergeCell ref="OUN41:OUR41"/>
    <mergeCell ref="OUV41:OUZ41"/>
    <mergeCell ref="OVD41:OVH41"/>
    <mergeCell ref="OVL41:OVP41"/>
    <mergeCell ref="OSR41:OSV41"/>
    <mergeCell ref="OSZ41:OTD41"/>
    <mergeCell ref="OTH41:OTL41"/>
    <mergeCell ref="OTP41:OTT41"/>
    <mergeCell ref="OTX41:OUB41"/>
    <mergeCell ref="ORD41:ORH41"/>
    <mergeCell ref="ORL41:ORP41"/>
    <mergeCell ref="ORT41:ORX41"/>
    <mergeCell ref="OSB41:OSF41"/>
    <mergeCell ref="OSJ41:OSN41"/>
    <mergeCell ref="OPP41:OPT41"/>
    <mergeCell ref="OPX41:OQB41"/>
    <mergeCell ref="OQF41:OQJ41"/>
    <mergeCell ref="OQN41:OQR41"/>
    <mergeCell ref="OQV41:OQZ41"/>
    <mergeCell ref="OOB41:OOF41"/>
    <mergeCell ref="OOJ41:OON41"/>
    <mergeCell ref="OOR41:OOV41"/>
    <mergeCell ref="OOZ41:OPD41"/>
    <mergeCell ref="OPH41:OPL41"/>
    <mergeCell ref="OMN41:OMR41"/>
    <mergeCell ref="OMV41:OMZ41"/>
    <mergeCell ref="OND41:ONH41"/>
    <mergeCell ref="ONL41:ONP41"/>
    <mergeCell ref="ONT41:ONX41"/>
    <mergeCell ref="OKZ41:OLD41"/>
    <mergeCell ref="OLH41:OLL41"/>
    <mergeCell ref="OLP41:OLT41"/>
    <mergeCell ref="OLX41:OMB41"/>
    <mergeCell ref="OMF41:OMJ41"/>
    <mergeCell ref="OJL41:OJP41"/>
    <mergeCell ref="OJT41:OJX41"/>
    <mergeCell ref="OKB41:OKF41"/>
    <mergeCell ref="OKJ41:OKN41"/>
    <mergeCell ref="OKR41:OKV41"/>
    <mergeCell ref="OHX41:OIB41"/>
    <mergeCell ref="OIF41:OIJ41"/>
    <mergeCell ref="OIN41:OIR41"/>
    <mergeCell ref="OIV41:OIZ41"/>
    <mergeCell ref="OJD41:OJH41"/>
    <mergeCell ref="OGJ41:OGN41"/>
    <mergeCell ref="OGR41:OGV41"/>
    <mergeCell ref="OGZ41:OHD41"/>
    <mergeCell ref="OHH41:OHL41"/>
    <mergeCell ref="OHP41:OHT41"/>
    <mergeCell ref="OEV41:OEZ41"/>
    <mergeCell ref="OFD41:OFH41"/>
    <mergeCell ref="OFL41:OFP41"/>
    <mergeCell ref="OFT41:OFX41"/>
    <mergeCell ref="OGB41:OGF41"/>
    <mergeCell ref="ODH41:ODL41"/>
    <mergeCell ref="ODP41:ODT41"/>
    <mergeCell ref="ODX41:OEB41"/>
    <mergeCell ref="OEF41:OEJ41"/>
    <mergeCell ref="OEN41:OER41"/>
    <mergeCell ref="OBT41:OBX41"/>
    <mergeCell ref="OCB41:OCF41"/>
    <mergeCell ref="OCJ41:OCN41"/>
    <mergeCell ref="OCR41:OCV41"/>
    <mergeCell ref="OCZ41:ODD41"/>
    <mergeCell ref="OAF41:OAJ41"/>
    <mergeCell ref="OAN41:OAR41"/>
    <mergeCell ref="OAV41:OAZ41"/>
    <mergeCell ref="OBD41:OBH41"/>
    <mergeCell ref="OBL41:OBP41"/>
    <mergeCell ref="NYR41:NYV41"/>
    <mergeCell ref="NYZ41:NZD41"/>
    <mergeCell ref="NZH41:NZL41"/>
    <mergeCell ref="NZP41:NZT41"/>
    <mergeCell ref="NZX41:OAB41"/>
    <mergeCell ref="NXD41:NXH41"/>
    <mergeCell ref="NXL41:NXP41"/>
    <mergeCell ref="NXT41:NXX41"/>
    <mergeCell ref="NYB41:NYF41"/>
    <mergeCell ref="NYJ41:NYN41"/>
    <mergeCell ref="NVP41:NVT41"/>
    <mergeCell ref="NVX41:NWB41"/>
    <mergeCell ref="NWF41:NWJ41"/>
    <mergeCell ref="NWN41:NWR41"/>
    <mergeCell ref="NWV41:NWZ41"/>
    <mergeCell ref="NUB41:NUF41"/>
    <mergeCell ref="NUJ41:NUN41"/>
    <mergeCell ref="NUR41:NUV41"/>
    <mergeCell ref="NUZ41:NVD41"/>
    <mergeCell ref="NVH41:NVL41"/>
    <mergeCell ref="NSN41:NSR41"/>
    <mergeCell ref="NSV41:NSZ41"/>
    <mergeCell ref="NTD41:NTH41"/>
    <mergeCell ref="NTL41:NTP41"/>
    <mergeCell ref="NTT41:NTX41"/>
    <mergeCell ref="NQZ41:NRD41"/>
    <mergeCell ref="NRH41:NRL41"/>
    <mergeCell ref="NRP41:NRT41"/>
    <mergeCell ref="NRX41:NSB41"/>
    <mergeCell ref="NSF41:NSJ41"/>
    <mergeCell ref="NPL41:NPP41"/>
    <mergeCell ref="NPT41:NPX41"/>
    <mergeCell ref="NQB41:NQF41"/>
    <mergeCell ref="NQJ41:NQN41"/>
    <mergeCell ref="NQR41:NQV41"/>
    <mergeCell ref="NNX41:NOB41"/>
    <mergeCell ref="NOF41:NOJ41"/>
    <mergeCell ref="NON41:NOR41"/>
    <mergeCell ref="NOV41:NOZ41"/>
    <mergeCell ref="NPD41:NPH41"/>
    <mergeCell ref="NMJ41:NMN41"/>
    <mergeCell ref="NMR41:NMV41"/>
    <mergeCell ref="NMZ41:NND41"/>
    <mergeCell ref="NNH41:NNL41"/>
    <mergeCell ref="NNP41:NNT41"/>
    <mergeCell ref="NKV41:NKZ41"/>
    <mergeCell ref="NLD41:NLH41"/>
    <mergeCell ref="NLL41:NLP41"/>
    <mergeCell ref="NLT41:NLX41"/>
    <mergeCell ref="NMB41:NMF41"/>
    <mergeCell ref="NJH41:NJL41"/>
    <mergeCell ref="NJP41:NJT41"/>
    <mergeCell ref="NJX41:NKB41"/>
    <mergeCell ref="NKF41:NKJ41"/>
    <mergeCell ref="NKN41:NKR41"/>
    <mergeCell ref="NHT41:NHX41"/>
    <mergeCell ref="NIB41:NIF41"/>
    <mergeCell ref="NIJ41:NIN41"/>
    <mergeCell ref="NIR41:NIV41"/>
    <mergeCell ref="NIZ41:NJD41"/>
    <mergeCell ref="NGF41:NGJ41"/>
    <mergeCell ref="NGN41:NGR41"/>
    <mergeCell ref="NGV41:NGZ41"/>
    <mergeCell ref="NHD41:NHH41"/>
    <mergeCell ref="NHL41:NHP41"/>
    <mergeCell ref="NER41:NEV41"/>
    <mergeCell ref="NEZ41:NFD41"/>
    <mergeCell ref="NFH41:NFL41"/>
    <mergeCell ref="NFP41:NFT41"/>
    <mergeCell ref="NFX41:NGB41"/>
    <mergeCell ref="NDD41:NDH41"/>
    <mergeCell ref="NDL41:NDP41"/>
    <mergeCell ref="NDT41:NDX41"/>
    <mergeCell ref="NEB41:NEF41"/>
    <mergeCell ref="NEJ41:NEN41"/>
    <mergeCell ref="NBP41:NBT41"/>
    <mergeCell ref="NBX41:NCB41"/>
    <mergeCell ref="NCF41:NCJ41"/>
    <mergeCell ref="NCN41:NCR41"/>
    <mergeCell ref="NCV41:NCZ41"/>
    <mergeCell ref="NAB41:NAF41"/>
    <mergeCell ref="NAJ41:NAN41"/>
    <mergeCell ref="NAR41:NAV41"/>
    <mergeCell ref="NAZ41:NBD41"/>
    <mergeCell ref="NBH41:NBL41"/>
    <mergeCell ref="MYN41:MYR41"/>
    <mergeCell ref="MYV41:MYZ41"/>
    <mergeCell ref="MZD41:MZH41"/>
    <mergeCell ref="MZL41:MZP41"/>
    <mergeCell ref="MZT41:MZX41"/>
    <mergeCell ref="MWZ41:MXD41"/>
    <mergeCell ref="MXH41:MXL41"/>
    <mergeCell ref="MXP41:MXT41"/>
    <mergeCell ref="MXX41:MYB41"/>
    <mergeCell ref="MYF41:MYJ41"/>
    <mergeCell ref="MVL41:MVP41"/>
    <mergeCell ref="MVT41:MVX41"/>
    <mergeCell ref="MWB41:MWF41"/>
    <mergeCell ref="MWJ41:MWN41"/>
    <mergeCell ref="MWR41:MWV41"/>
    <mergeCell ref="MTX41:MUB41"/>
    <mergeCell ref="MUF41:MUJ41"/>
    <mergeCell ref="MUN41:MUR41"/>
    <mergeCell ref="MUV41:MUZ41"/>
    <mergeCell ref="MVD41:MVH41"/>
    <mergeCell ref="MSJ41:MSN41"/>
    <mergeCell ref="MSR41:MSV41"/>
    <mergeCell ref="MSZ41:MTD41"/>
    <mergeCell ref="MTH41:MTL41"/>
    <mergeCell ref="MTP41:MTT41"/>
    <mergeCell ref="MQV41:MQZ41"/>
    <mergeCell ref="MRD41:MRH41"/>
    <mergeCell ref="MRL41:MRP41"/>
    <mergeCell ref="MRT41:MRX41"/>
    <mergeCell ref="MSB41:MSF41"/>
    <mergeCell ref="MPH41:MPL41"/>
    <mergeCell ref="MPP41:MPT41"/>
    <mergeCell ref="MPX41:MQB41"/>
    <mergeCell ref="MQF41:MQJ41"/>
    <mergeCell ref="MQN41:MQR41"/>
    <mergeCell ref="MNT41:MNX41"/>
    <mergeCell ref="MOB41:MOF41"/>
    <mergeCell ref="MOJ41:MON41"/>
    <mergeCell ref="MOR41:MOV41"/>
    <mergeCell ref="MOZ41:MPD41"/>
    <mergeCell ref="MMF41:MMJ41"/>
    <mergeCell ref="MMN41:MMR41"/>
    <mergeCell ref="MMV41:MMZ41"/>
    <mergeCell ref="MND41:MNH41"/>
    <mergeCell ref="MNL41:MNP41"/>
    <mergeCell ref="MKR41:MKV41"/>
    <mergeCell ref="MKZ41:MLD41"/>
    <mergeCell ref="MLH41:MLL41"/>
    <mergeCell ref="MLP41:MLT41"/>
    <mergeCell ref="MLX41:MMB41"/>
    <mergeCell ref="MJD41:MJH41"/>
    <mergeCell ref="MJL41:MJP41"/>
    <mergeCell ref="MJT41:MJX41"/>
    <mergeCell ref="MKB41:MKF41"/>
    <mergeCell ref="MKJ41:MKN41"/>
    <mergeCell ref="MHP41:MHT41"/>
    <mergeCell ref="MHX41:MIB41"/>
    <mergeCell ref="MIF41:MIJ41"/>
    <mergeCell ref="MIN41:MIR41"/>
    <mergeCell ref="MIV41:MIZ41"/>
    <mergeCell ref="MGB41:MGF41"/>
    <mergeCell ref="MGJ41:MGN41"/>
    <mergeCell ref="MGR41:MGV41"/>
    <mergeCell ref="MGZ41:MHD41"/>
    <mergeCell ref="MHH41:MHL41"/>
    <mergeCell ref="MEN41:MER41"/>
    <mergeCell ref="MEV41:MEZ41"/>
    <mergeCell ref="MFD41:MFH41"/>
    <mergeCell ref="MFL41:MFP41"/>
    <mergeCell ref="MFT41:MFX41"/>
    <mergeCell ref="MCZ41:MDD41"/>
    <mergeCell ref="MDH41:MDL41"/>
    <mergeCell ref="MDP41:MDT41"/>
    <mergeCell ref="MDX41:MEB41"/>
    <mergeCell ref="MEF41:MEJ41"/>
    <mergeCell ref="MBL41:MBP41"/>
    <mergeCell ref="MBT41:MBX41"/>
    <mergeCell ref="MCB41:MCF41"/>
    <mergeCell ref="MCJ41:MCN41"/>
    <mergeCell ref="MCR41:MCV41"/>
    <mergeCell ref="LZX41:MAB41"/>
    <mergeCell ref="MAF41:MAJ41"/>
    <mergeCell ref="MAN41:MAR41"/>
    <mergeCell ref="MAV41:MAZ41"/>
    <mergeCell ref="MBD41:MBH41"/>
    <mergeCell ref="LYJ41:LYN41"/>
    <mergeCell ref="LYR41:LYV41"/>
    <mergeCell ref="LYZ41:LZD41"/>
    <mergeCell ref="LZH41:LZL41"/>
    <mergeCell ref="LZP41:LZT41"/>
    <mergeCell ref="LWV41:LWZ41"/>
    <mergeCell ref="LXD41:LXH41"/>
    <mergeCell ref="LXL41:LXP41"/>
    <mergeCell ref="LXT41:LXX41"/>
    <mergeCell ref="LYB41:LYF41"/>
    <mergeCell ref="LVH41:LVL41"/>
    <mergeCell ref="LVP41:LVT41"/>
    <mergeCell ref="LVX41:LWB41"/>
    <mergeCell ref="LWF41:LWJ41"/>
    <mergeCell ref="LWN41:LWR41"/>
    <mergeCell ref="LTT41:LTX41"/>
    <mergeCell ref="LUB41:LUF41"/>
    <mergeCell ref="LUJ41:LUN41"/>
    <mergeCell ref="LUR41:LUV41"/>
    <mergeCell ref="LUZ41:LVD41"/>
    <mergeCell ref="LSF41:LSJ41"/>
    <mergeCell ref="LSN41:LSR41"/>
    <mergeCell ref="LSV41:LSZ41"/>
    <mergeCell ref="LTD41:LTH41"/>
    <mergeCell ref="LTL41:LTP41"/>
    <mergeCell ref="LQR41:LQV41"/>
    <mergeCell ref="LQZ41:LRD41"/>
    <mergeCell ref="LRH41:LRL41"/>
    <mergeCell ref="LRP41:LRT41"/>
    <mergeCell ref="LRX41:LSB41"/>
    <mergeCell ref="LPD41:LPH41"/>
    <mergeCell ref="LPL41:LPP41"/>
    <mergeCell ref="LPT41:LPX41"/>
    <mergeCell ref="LQB41:LQF41"/>
    <mergeCell ref="LQJ41:LQN41"/>
    <mergeCell ref="LNP41:LNT41"/>
    <mergeCell ref="LNX41:LOB41"/>
    <mergeCell ref="LOF41:LOJ41"/>
    <mergeCell ref="LON41:LOR41"/>
    <mergeCell ref="LOV41:LOZ41"/>
    <mergeCell ref="LMB41:LMF41"/>
    <mergeCell ref="LMJ41:LMN41"/>
    <mergeCell ref="LMR41:LMV41"/>
    <mergeCell ref="LMZ41:LND41"/>
    <mergeCell ref="LNH41:LNL41"/>
    <mergeCell ref="LKN41:LKR41"/>
    <mergeCell ref="LKV41:LKZ41"/>
    <mergeCell ref="LLD41:LLH41"/>
    <mergeCell ref="LLL41:LLP41"/>
    <mergeCell ref="LLT41:LLX41"/>
    <mergeCell ref="LIZ41:LJD41"/>
    <mergeCell ref="LJH41:LJL41"/>
    <mergeCell ref="LJP41:LJT41"/>
    <mergeCell ref="LJX41:LKB41"/>
    <mergeCell ref="LKF41:LKJ41"/>
    <mergeCell ref="LHL41:LHP41"/>
    <mergeCell ref="LHT41:LHX41"/>
    <mergeCell ref="LIB41:LIF41"/>
    <mergeCell ref="LIJ41:LIN41"/>
    <mergeCell ref="LIR41:LIV41"/>
    <mergeCell ref="LFX41:LGB41"/>
    <mergeCell ref="LGF41:LGJ41"/>
    <mergeCell ref="LGN41:LGR41"/>
    <mergeCell ref="LGV41:LGZ41"/>
    <mergeCell ref="LHD41:LHH41"/>
    <mergeCell ref="LEJ41:LEN41"/>
    <mergeCell ref="LER41:LEV41"/>
    <mergeCell ref="LEZ41:LFD41"/>
    <mergeCell ref="LFH41:LFL41"/>
    <mergeCell ref="LFP41:LFT41"/>
    <mergeCell ref="LCV41:LCZ41"/>
    <mergeCell ref="LDD41:LDH41"/>
    <mergeCell ref="LDL41:LDP41"/>
    <mergeCell ref="LDT41:LDX41"/>
    <mergeCell ref="LEB41:LEF41"/>
    <mergeCell ref="LBH41:LBL41"/>
    <mergeCell ref="LBP41:LBT41"/>
    <mergeCell ref="LBX41:LCB41"/>
    <mergeCell ref="LCF41:LCJ41"/>
    <mergeCell ref="LCN41:LCR41"/>
    <mergeCell ref="KZT41:KZX41"/>
    <mergeCell ref="LAB41:LAF41"/>
    <mergeCell ref="LAJ41:LAN41"/>
    <mergeCell ref="LAR41:LAV41"/>
    <mergeCell ref="LAZ41:LBD41"/>
    <mergeCell ref="KYF41:KYJ41"/>
    <mergeCell ref="KYN41:KYR41"/>
    <mergeCell ref="KYV41:KYZ41"/>
    <mergeCell ref="KZD41:KZH41"/>
    <mergeCell ref="KZL41:KZP41"/>
    <mergeCell ref="KWR41:KWV41"/>
    <mergeCell ref="KWZ41:KXD41"/>
    <mergeCell ref="KXH41:KXL41"/>
    <mergeCell ref="KXP41:KXT41"/>
    <mergeCell ref="KXX41:KYB41"/>
    <mergeCell ref="KVD41:KVH41"/>
    <mergeCell ref="KVL41:KVP41"/>
    <mergeCell ref="KVT41:KVX41"/>
    <mergeCell ref="KWB41:KWF41"/>
    <mergeCell ref="KWJ41:KWN41"/>
    <mergeCell ref="KTP41:KTT41"/>
    <mergeCell ref="KTX41:KUB41"/>
    <mergeCell ref="KUF41:KUJ41"/>
    <mergeCell ref="KUN41:KUR41"/>
    <mergeCell ref="KUV41:KUZ41"/>
    <mergeCell ref="KSB41:KSF41"/>
    <mergeCell ref="KSJ41:KSN41"/>
    <mergeCell ref="KSR41:KSV41"/>
    <mergeCell ref="KSZ41:KTD41"/>
    <mergeCell ref="KTH41:KTL41"/>
    <mergeCell ref="KQN41:KQR41"/>
    <mergeCell ref="KQV41:KQZ41"/>
    <mergeCell ref="KRD41:KRH41"/>
    <mergeCell ref="KRL41:KRP41"/>
    <mergeCell ref="KRT41:KRX41"/>
    <mergeCell ref="KOZ41:KPD41"/>
    <mergeCell ref="KPH41:KPL41"/>
    <mergeCell ref="KPP41:KPT41"/>
    <mergeCell ref="KPX41:KQB41"/>
    <mergeCell ref="KQF41:KQJ41"/>
    <mergeCell ref="KNL41:KNP41"/>
    <mergeCell ref="KNT41:KNX41"/>
    <mergeCell ref="KOB41:KOF41"/>
    <mergeCell ref="KOJ41:KON41"/>
    <mergeCell ref="KOR41:KOV41"/>
    <mergeCell ref="KLX41:KMB41"/>
    <mergeCell ref="KMF41:KMJ41"/>
    <mergeCell ref="KMN41:KMR41"/>
    <mergeCell ref="KMV41:KMZ41"/>
    <mergeCell ref="KND41:KNH41"/>
    <mergeCell ref="KKJ41:KKN41"/>
    <mergeCell ref="KKR41:KKV41"/>
    <mergeCell ref="KKZ41:KLD41"/>
    <mergeCell ref="KLH41:KLL41"/>
    <mergeCell ref="KLP41:KLT41"/>
    <mergeCell ref="KIV41:KIZ41"/>
    <mergeCell ref="KJD41:KJH41"/>
    <mergeCell ref="KJL41:KJP41"/>
    <mergeCell ref="KJT41:KJX41"/>
    <mergeCell ref="KKB41:KKF41"/>
    <mergeCell ref="KHH41:KHL41"/>
    <mergeCell ref="KHP41:KHT41"/>
    <mergeCell ref="KHX41:KIB41"/>
    <mergeCell ref="KIF41:KIJ41"/>
    <mergeCell ref="KIN41:KIR41"/>
    <mergeCell ref="KFT41:KFX41"/>
    <mergeCell ref="KGB41:KGF41"/>
    <mergeCell ref="KGJ41:KGN41"/>
    <mergeCell ref="KGR41:KGV41"/>
    <mergeCell ref="KGZ41:KHD41"/>
    <mergeCell ref="KEF41:KEJ41"/>
    <mergeCell ref="KEN41:KER41"/>
    <mergeCell ref="KEV41:KEZ41"/>
    <mergeCell ref="KFD41:KFH41"/>
    <mergeCell ref="KFL41:KFP41"/>
    <mergeCell ref="KCR41:KCV41"/>
    <mergeCell ref="KCZ41:KDD41"/>
    <mergeCell ref="KDH41:KDL41"/>
    <mergeCell ref="KDP41:KDT41"/>
    <mergeCell ref="KDX41:KEB41"/>
    <mergeCell ref="KBD41:KBH41"/>
    <mergeCell ref="KBL41:KBP41"/>
    <mergeCell ref="KBT41:KBX41"/>
    <mergeCell ref="KCB41:KCF41"/>
    <mergeCell ref="KCJ41:KCN41"/>
    <mergeCell ref="JZP41:JZT41"/>
    <mergeCell ref="JZX41:KAB41"/>
    <mergeCell ref="KAF41:KAJ41"/>
    <mergeCell ref="KAN41:KAR41"/>
    <mergeCell ref="KAV41:KAZ41"/>
    <mergeCell ref="JYB41:JYF41"/>
    <mergeCell ref="JYJ41:JYN41"/>
    <mergeCell ref="JYR41:JYV41"/>
    <mergeCell ref="JYZ41:JZD41"/>
    <mergeCell ref="JZH41:JZL41"/>
    <mergeCell ref="JWN41:JWR41"/>
    <mergeCell ref="JWV41:JWZ41"/>
    <mergeCell ref="JXD41:JXH41"/>
    <mergeCell ref="JXL41:JXP41"/>
    <mergeCell ref="JXT41:JXX41"/>
    <mergeCell ref="JUZ41:JVD41"/>
    <mergeCell ref="JVH41:JVL41"/>
    <mergeCell ref="JVP41:JVT41"/>
    <mergeCell ref="JVX41:JWB41"/>
    <mergeCell ref="JWF41:JWJ41"/>
    <mergeCell ref="JTL41:JTP41"/>
    <mergeCell ref="JTT41:JTX41"/>
    <mergeCell ref="JUB41:JUF41"/>
    <mergeCell ref="JUJ41:JUN41"/>
    <mergeCell ref="JUR41:JUV41"/>
    <mergeCell ref="JRX41:JSB41"/>
    <mergeCell ref="JSF41:JSJ41"/>
    <mergeCell ref="JSN41:JSR41"/>
    <mergeCell ref="JSV41:JSZ41"/>
    <mergeCell ref="JTD41:JTH41"/>
    <mergeCell ref="JQJ41:JQN41"/>
    <mergeCell ref="JQR41:JQV41"/>
    <mergeCell ref="JQZ41:JRD41"/>
    <mergeCell ref="JRH41:JRL41"/>
    <mergeCell ref="JRP41:JRT41"/>
    <mergeCell ref="JOV41:JOZ41"/>
    <mergeCell ref="JPD41:JPH41"/>
    <mergeCell ref="JPL41:JPP41"/>
    <mergeCell ref="JPT41:JPX41"/>
    <mergeCell ref="JQB41:JQF41"/>
    <mergeCell ref="JNH41:JNL41"/>
    <mergeCell ref="JNP41:JNT41"/>
    <mergeCell ref="JNX41:JOB41"/>
    <mergeCell ref="JOF41:JOJ41"/>
    <mergeCell ref="JON41:JOR41"/>
    <mergeCell ref="JLT41:JLX41"/>
    <mergeCell ref="JMB41:JMF41"/>
    <mergeCell ref="JMJ41:JMN41"/>
    <mergeCell ref="JMR41:JMV41"/>
    <mergeCell ref="JMZ41:JND41"/>
    <mergeCell ref="JKF41:JKJ41"/>
    <mergeCell ref="JKN41:JKR41"/>
    <mergeCell ref="JKV41:JKZ41"/>
    <mergeCell ref="JLD41:JLH41"/>
    <mergeCell ref="JLL41:JLP41"/>
    <mergeCell ref="JIR41:JIV41"/>
    <mergeCell ref="JIZ41:JJD41"/>
    <mergeCell ref="JJH41:JJL41"/>
    <mergeCell ref="JJP41:JJT41"/>
    <mergeCell ref="JJX41:JKB41"/>
    <mergeCell ref="JHD41:JHH41"/>
    <mergeCell ref="JHL41:JHP41"/>
    <mergeCell ref="JHT41:JHX41"/>
    <mergeCell ref="JIB41:JIF41"/>
    <mergeCell ref="JIJ41:JIN41"/>
    <mergeCell ref="JFP41:JFT41"/>
    <mergeCell ref="JFX41:JGB41"/>
    <mergeCell ref="JGF41:JGJ41"/>
    <mergeCell ref="JGN41:JGR41"/>
    <mergeCell ref="JGV41:JGZ41"/>
    <mergeCell ref="JEB41:JEF41"/>
    <mergeCell ref="JEJ41:JEN41"/>
    <mergeCell ref="JER41:JEV41"/>
    <mergeCell ref="JEZ41:JFD41"/>
    <mergeCell ref="JFH41:JFL41"/>
    <mergeCell ref="JCN41:JCR41"/>
    <mergeCell ref="JCV41:JCZ41"/>
    <mergeCell ref="JDD41:JDH41"/>
    <mergeCell ref="JDL41:JDP41"/>
    <mergeCell ref="JDT41:JDX41"/>
    <mergeCell ref="JAZ41:JBD41"/>
    <mergeCell ref="JBH41:JBL41"/>
    <mergeCell ref="JBP41:JBT41"/>
    <mergeCell ref="JBX41:JCB41"/>
    <mergeCell ref="JCF41:JCJ41"/>
    <mergeCell ref="IZL41:IZP41"/>
    <mergeCell ref="IZT41:IZX41"/>
    <mergeCell ref="JAB41:JAF41"/>
    <mergeCell ref="JAJ41:JAN41"/>
    <mergeCell ref="JAR41:JAV41"/>
    <mergeCell ref="IXX41:IYB41"/>
    <mergeCell ref="IYF41:IYJ41"/>
    <mergeCell ref="IYN41:IYR41"/>
    <mergeCell ref="IYV41:IYZ41"/>
    <mergeCell ref="IZD41:IZH41"/>
    <mergeCell ref="IWJ41:IWN41"/>
    <mergeCell ref="IWR41:IWV41"/>
    <mergeCell ref="IWZ41:IXD41"/>
    <mergeCell ref="IXH41:IXL41"/>
    <mergeCell ref="IXP41:IXT41"/>
    <mergeCell ref="IUV41:IUZ41"/>
    <mergeCell ref="IVD41:IVH41"/>
    <mergeCell ref="IVL41:IVP41"/>
    <mergeCell ref="IVT41:IVX41"/>
    <mergeCell ref="IWB41:IWF41"/>
    <mergeCell ref="ITH41:ITL41"/>
    <mergeCell ref="ITP41:ITT41"/>
    <mergeCell ref="ITX41:IUB41"/>
    <mergeCell ref="IUF41:IUJ41"/>
    <mergeCell ref="IUN41:IUR41"/>
    <mergeCell ref="IRT41:IRX41"/>
    <mergeCell ref="ISB41:ISF41"/>
    <mergeCell ref="ISJ41:ISN41"/>
    <mergeCell ref="ISR41:ISV41"/>
    <mergeCell ref="ISZ41:ITD41"/>
    <mergeCell ref="IQF41:IQJ41"/>
    <mergeCell ref="IQN41:IQR41"/>
    <mergeCell ref="IQV41:IQZ41"/>
    <mergeCell ref="IRD41:IRH41"/>
    <mergeCell ref="IRL41:IRP41"/>
    <mergeCell ref="IOR41:IOV41"/>
    <mergeCell ref="IOZ41:IPD41"/>
    <mergeCell ref="IPH41:IPL41"/>
    <mergeCell ref="IPP41:IPT41"/>
    <mergeCell ref="IPX41:IQB41"/>
    <mergeCell ref="IND41:INH41"/>
    <mergeCell ref="INL41:INP41"/>
    <mergeCell ref="INT41:INX41"/>
    <mergeCell ref="IOB41:IOF41"/>
    <mergeCell ref="IOJ41:ION41"/>
    <mergeCell ref="ILP41:ILT41"/>
    <mergeCell ref="ILX41:IMB41"/>
    <mergeCell ref="IMF41:IMJ41"/>
    <mergeCell ref="IMN41:IMR41"/>
    <mergeCell ref="IMV41:IMZ41"/>
    <mergeCell ref="IKB41:IKF41"/>
    <mergeCell ref="IKJ41:IKN41"/>
    <mergeCell ref="IKR41:IKV41"/>
    <mergeCell ref="IKZ41:ILD41"/>
    <mergeCell ref="ILH41:ILL41"/>
    <mergeCell ref="IIN41:IIR41"/>
    <mergeCell ref="IIV41:IIZ41"/>
    <mergeCell ref="IJD41:IJH41"/>
    <mergeCell ref="IJL41:IJP41"/>
    <mergeCell ref="IJT41:IJX41"/>
    <mergeCell ref="IGZ41:IHD41"/>
    <mergeCell ref="IHH41:IHL41"/>
    <mergeCell ref="IHP41:IHT41"/>
    <mergeCell ref="IHX41:IIB41"/>
    <mergeCell ref="IIF41:IIJ41"/>
    <mergeCell ref="IFL41:IFP41"/>
    <mergeCell ref="IFT41:IFX41"/>
    <mergeCell ref="IGB41:IGF41"/>
    <mergeCell ref="IGJ41:IGN41"/>
    <mergeCell ref="IGR41:IGV41"/>
    <mergeCell ref="IDX41:IEB41"/>
    <mergeCell ref="IEF41:IEJ41"/>
    <mergeCell ref="IEN41:IER41"/>
    <mergeCell ref="IEV41:IEZ41"/>
    <mergeCell ref="IFD41:IFH41"/>
    <mergeCell ref="ICJ41:ICN41"/>
    <mergeCell ref="ICR41:ICV41"/>
    <mergeCell ref="ICZ41:IDD41"/>
    <mergeCell ref="IDH41:IDL41"/>
    <mergeCell ref="IDP41:IDT41"/>
    <mergeCell ref="IAV41:IAZ41"/>
    <mergeCell ref="IBD41:IBH41"/>
    <mergeCell ref="IBL41:IBP41"/>
    <mergeCell ref="IBT41:IBX41"/>
    <mergeCell ref="ICB41:ICF41"/>
    <mergeCell ref="HZH41:HZL41"/>
    <mergeCell ref="HZP41:HZT41"/>
    <mergeCell ref="HZX41:IAB41"/>
    <mergeCell ref="IAF41:IAJ41"/>
    <mergeCell ref="IAN41:IAR41"/>
    <mergeCell ref="HXT41:HXX41"/>
    <mergeCell ref="HYB41:HYF41"/>
    <mergeCell ref="HYJ41:HYN41"/>
    <mergeCell ref="HYR41:HYV41"/>
    <mergeCell ref="HYZ41:HZD41"/>
    <mergeCell ref="HWF41:HWJ41"/>
    <mergeCell ref="HWN41:HWR41"/>
    <mergeCell ref="HWV41:HWZ41"/>
    <mergeCell ref="HXD41:HXH41"/>
    <mergeCell ref="HXL41:HXP41"/>
    <mergeCell ref="HUR41:HUV41"/>
    <mergeCell ref="HUZ41:HVD41"/>
    <mergeCell ref="HVH41:HVL41"/>
    <mergeCell ref="HVP41:HVT41"/>
    <mergeCell ref="HVX41:HWB41"/>
    <mergeCell ref="HTD41:HTH41"/>
    <mergeCell ref="HTL41:HTP41"/>
    <mergeCell ref="HTT41:HTX41"/>
    <mergeCell ref="HUB41:HUF41"/>
    <mergeCell ref="HUJ41:HUN41"/>
    <mergeCell ref="HRP41:HRT41"/>
    <mergeCell ref="HRX41:HSB41"/>
    <mergeCell ref="HSF41:HSJ41"/>
    <mergeCell ref="HSN41:HSR41"/>
    <mergeCell ref="HSV41:HSZ41"/>
    <mergeCell ref="HQB41:HQF41"/>
    <mergeCell ref="HQJ41:HQN41"/>
    <mergeCell ref="HQR41:HQV41"/>
    <mergeCell ref="HQZ41:HRD41"/>
    <mergeCell ref="HRH41:HRL41"/>
    <mergeCell ref="HON41:HOR41"/>
    <mergeCell ref="HOV41:HOZ41"/>
    <mergeCell ref="HPD41:HPH41"/>
    <mergeCell ref="HPL41:HPP41"/>
    <mergeCell ref="HPT41:HPX41"/>
    <mergeCell ref="HMZ41:HND41"/>
    <mergeCell ref="HNH41:HNL41"/>
    <mergeCell ref="HNP41:HNT41"/>
    <mergeCell ref="HNX41:HOB41"/>
    <mergeCell ref="HOF41:HOJ41"/>
    <mergeCell ref="HLL41:HLP41"/>
    <mergeCell ref="HLT41:HLX41"/>
    <mergeCell ref="HMB41:HMF41"/>
    <mergeCell ref="HMJ41:HMN41"/>
    <mergeCell ref="HMR41:HMV41"/>
    <mergeCell ref="HJX41:HKB41"/>
    <mergeCell ref="HKF41:HKJ41"/>
    <mergeCell ref="HKN41:HKR41"/>
    <mergeCell ref="HKV41:HKZ41"/>
    <mergeCell ref="HLD41:HLH41"/>
    <mergeCell ref="HIJ41:HIN41"/>
    <mergeCell ref="HIR41:HIV41"/>
    <mergeCell ref="HIZ41:HJD41"/>
    <mergeCell ref="HJH41:HJL41"/>
    <mergeCell ref="HJP41:HJT41"/>
    <mergeCell ref="HGV41:HGZ41"/>
    <mergeCell ref="HHD41:HHH41"/>
    <mergeCell ref="HHL41:HHP41"/>
    <mergeCell ref="HHT41:HHX41"/>
    <mergeCell ref="HIB41:HIF41"/>
    <mergeCell ref="HFH41:HFL41"/>
    <mergeCell ref="HFP41:HFT41"/>
    <mergeCell ref="HFX41:HGB41"/>
    <mergeCell ref="HGF41:HGJ41"/>
    <mergeCell ref="HGN41:HGR41"/>
    <mergeCell ref="HDT41:HDX41"/>
    <mergeCell ref="HEB41:HEF41"/>
    <mergeCell ref="HEJ41:HEN41"/>
    <mergeCell ref="HER41:HEV41"/>
    <mergeCell ref="HEZ41:HFD41"/>
    <mergeCell ref="HCF41:HCJ41"/>
    <mergeCell ref="HCN41:HCR41"/>
    <mergeCell ref="HCV41:HCZ41"/>
    <mergeCell ref="HDD41:HDH41"/>
    <mergeCell ref="HDL41:HDP41"/>
    <mergeCell ref="HAR41:HAV41"/>
    <mergeCell ref="HAZ41:HBD41"/>
    <mergeCell ref="HBH41:HBL41"/>
    <mergeCell ref="HBP41:HBT41"/>
    <mergeCell ref="HBX41:HCB41"/>
    <mergeCell ref="GZD41:GZH41"/>
    <mergeCell ref="GZL41:GZP41"/>
    <mergeCell ref="GZT41:GZX41"/>
    <mergeCell ref="HAB41:HAF41"/>
    <mergeCell ref="HAJ41:HAN41"/>
    <mergeCell ref="GXP41:GXT41"/>
    <mergeCell ref="GXX41:GYB41"/>
    <mergeCell ref="GYF41:GYJ41"/>
    <mergeCell ref="GYN41:GYR41"/>
    <mergeCell ref="GYV41:GYZ41"/>
    <mergeCell ref="GWB41:GWF41"/>
    <mergeCell ref="GWJ41:GWN41"/>
    <mergeCell ref="GWR41:GWV41"/>
    <mergeCell ref="GWZ41:GXD41"/>
    <mergeCell ref="GXH41:GXL41"/>
    <mergeCell ref="GUN41:GUR41"/>
    <mergeCell ref="GUV41:GUZ41"/>
    <mergeCell ref="GVD41:GVH41"/>
    <mergeCell ref="GVL41:GVP41"/>
    <mergeCell ref="GVT41:GVX41"/>
    <mergeCell ref="GSZ41:GTD41"/>
    <mergeCell ref="GTH41:GTL41"/>
    <mergeCell ref="GTP41:GTT41"/>
    <mergeCell ref="GTX41:GUB41"/>
    <mergeCell ref="GUF41:GUJ41"/>
    <mergeCell ref="GRL41:GRP41"/>
    <mergeCell ref="GRT41:GRX41"/>
    <mergeCell ref="GSB41:GSF41"/>
    <mergeCell ref="GSJ41:GSN41"/>
    <mergeCell ref="GSR41:GSV41"/>
    <mergeCell ref="GPX41:GQB41"/>
    <mergeCell ref="GQF41:GQJ41"/>
    <mergeCell ref="GQN41:GQR41"/>
    <mergeCell ref="GQV41:GQZ41"/>
    <mergeCell ref="GRD41:GRH41"/>
    <mergeCell ref="GOJ41:GON41"/>
    <mergeCell ref="GOR41:GOV41"/>
    <mergeCell ref="GOZ41:GPD41"/>
    <mergeCell ref="GPH41:GPL41"/>
    <mergeCell ref="GPP41:GPT41"/>
    <mergeCell ref="GMV41:GMZ41"/>
    <mergeCell ref="GND41:GNH41"/>
    <mergeCell ref="GNL41:GNP41"/>
    <mergeCell ref="GNT41:GNX41"/>
    <mergeCell ref="GOB41:GOF41"/>
    <mergeCell ref="GLH41:GLL41"/>
    <mergeCell ref="GLP41:GLT41"/>
    <mergeCell ref="GLX41:GMB41"/>
    <mergeCell ref="GMF41:GMJ41"/>
    <mergeCell ref="GMN41:GMR41"/>
    <mergeCell ref="GJT41:GJX41"/>
    <mergeCell ref="GKB41:GKF41"/>
    <mergeCell ref="GKJ41:GKN41"/>
    <mergeCell ref="GKR41:GKV41"/>
    <mergeCell ref="GKZ41:GLD41"/>
    <mergeCell ref="GIF41:GIJ41"/>
    <mergeCell ref="GIN41:GIR41"/>
    <mergeCell ref="GIV41:GIZ41"/>
    <mergeCell ref="GJD41:GJH41"/>
    <mergeCell ref="GJL41:GJP41"/>
    <mergeCell ref="GGR41:GGV41"/>
    <mergeCell ref="GGZ41:GHD41"/>
    <mergeCell ref="GHH41:GHL41"/>
    <mergeCell ref="GHP41:GHT41"/>
    <mergeCell ref="GHX41:GIB41"/>
    <mergeCell ref="GFD41:GFH41"/>
    <mergeCell ref="GFL41:GFP41"/>
    <mergeCell ref="GFT41:GFX41"/>
    <mergeCell ref="GGB41:GGF41"/>
    <mergeCell ref="GGJ41:GGN41"/>
    <mergeCell ref="GDP41:GDT41"/>
    <mergeCell ref="GDX41:GEB41"/>
    <mergeCell ref="GEF41:GEJ41"/>
    <mergeCell ref="GEN41:GER41"/>
    <mergeCell ref="GEV41:GEZ41"/>
    <mergeCell ref="GCB41:GCF41"/>
    <mergeCell ref="GCJ41:GCN41"/>
    <mergeCell ref="GCR41:GCV41"/>
    <mergeCell ref="GCZ41:GDD41"/>
    <mergeCell ref="GDH41:GDL41"/>
    <mergeCell ref="GAN41:GAR41"/>
    <mergeCell ref="GAV41:GAZ41"/>
    <mergeCell ref="GBD41:GBH41"/>
    <mergeCell ref="GBL41:GBP41"/>
    <mergeCell ref="GBT41:GBX41"/>
    <mergeCell ref="FYZ41:FZD41"/>
    <mergeCell ref="FZH41:FZL41"/>
    <mergeCell ref="FZP41:FZT41"/>
    <mergeCell ref="FZX41:GAB41"/>
    <mergeCell ref="GAF41:GAJ41"/>
    <mergeCell ref="FXL41:FXP41"/>
    <mergeCell ref="FXT41:FXX41"/>
    <mergeCell ref="FYB41:FYF41"/>
    <mergeCell ref="FYJ41:FYN41"/>
    <mergeCell ref="FYR41:FYV41"/>
    <mergeCell ref="FVX41:FWB41"/>
    <mergeCell ref="FWF41:FWJ41"/>
    <mergeCell ref="FWN41:FWR41"/>
    <mergeCell ref="FWV41:FWZ41"/>
    <mergeCell ref="FXD41:FXH41"/>
    <mergeCell ref="FUJ41:FUN41"/>
    <mergeCell ref="FUR41:FUV41"/>
    <mergeCell ref="FUZ41:FVD41"/>
    <mergeCell ref="FVH41:FVL41"/>
    <mergeCell ref="FVP41:FVT41"/>
    <mergeCell ref="FSV41:FSZ41"/>
    <mergeCell ref="FTD41:FTH41"/>
    <mergeCell ref="FTL41:FTP41"/>
    <mergeCell ref="FTT41:FTX41"/>
    <mergeCell ref="FUB41:FUF41"/>
    <mergeCell ref="FRH41:FRL41"/>
    <mergeCell ref="FRP41:FRT41"/>
    <mergeCell ref="FRX41:FSB41"/>
    <mergeCell ref="FSF41:FSJ41"/>
    <mergeCell ref="FSN41:FSR41"/>
    <mergeCell ref="FPT41:FPX41"/>
    <mergeCell ref="FQB41:FQF41"/>
    <mergeCell ref="FQJ41:FQN41"/>
    <mergeCell ref="FQR41:FQV41"/>
    <mergeCell ref="FQZ41:FRD41"/>
    <mergeCell ref="FOF41:FOJ41"/>
    <mergeCell ref="FON41:FOR41"/>
    <mergeCell ref="FOV41:FOZ41"/>
    <mergeCell ref="FPD41:FPH41"/>
    <mergeCell ref="FPL41:FPP41"/>
    <mergeCell ref="FMR41:FMV41"/>
    <mergeCell ref="FMZ41:FND41"/>
    <mergeCell ref="FNH41:FNL41"/>
    <mergeCell ref="FNP41:FNT41"/>
    <mergeCell ref="FNX41:FOB41"/>
    <mergeCell ref="FLD41:FLH41"/>
    <mergeCell ref="FLL41:FLP41"/>
    <mergeCell ref="FLT41:FLX41"/>
    <mergeCell ref="FMB41:FMF41"/>
    <mergeCell ref="FMJ41:FMN41"/>
    <mergeCell ref="FJP41:FJT41"/>
    <mergeCell ref="FJX41:FKB41"/>
    <mergeCell ref="FKF41:FKJ41"/>
    <mergeCell ref="FKN41:FKR41"/>
    <mergeCell ref="FKV41:FKZ41"/>
    <mergeCell ref="FIB41:FIF41"/>
    <mergeCell ref="FIJ41:FIN41"/>
    <mergeCell ref="FIR41:FIV41"/>
    <mergeCell ref="FIZ41:FJD41"/>
    <mergeCell ref="FJH41:FJL41"/>
    <mergeCell ref="FGN41:FGR41"/>
    <mergeCell ref="FGV41:FGZ41"/>
    <mergeCell ref="FHD41:FHH41"/>
    <mergeCell ref="FHL41:FHP41"/>
    <mergeCell ref="FHT41:FHX41"/>
    <mergeCell ref="FEZ41:FFD41"/>
    <mergeCell ref="FFH41:FFL41"/>
    <mergeCell ref="FFP41:FFT41"/>
    <mergeCell ref="FFX41:FGB41"/>
    <mergeCell ref="FGF41:FGJ41"/>
    <mergeCell ref="FDL41:FDP41"/>
    <mergeCell ref="FDT41:FDX41"/>
    <mergeCell ref="FEB41:FEF41"/>
    <mergeCell ref="FEJ41:FEN41"/>
    <mergeCell ref="FER41:FEV41"/>
    <mergeCell ref="FBX41:FCB41"/>
    <mergeCell ref="FCF41:FCJ41"/>
    <mergeCell ref="FCN41:FCR41"/>
    <mergeCell ref="FCV41:FCZ41"/>
    <mergeCell ref="FDD41:FDH41"/>
    <mergeCell ref="FAJ41:FAN41"/>
    <mergeCell ref="FAR41:FAV41"/>
    <mergeCell ref="FAZ41:FBD41"/>
    <mergeCell ref="FBH41:FBL41"/>
    <mergeCell ref="FBP41:FBT41"/>
    <mergeCell ref="EYV41:EYZ41"/>
    <mergeCell ref="EZD41:EZH41"/>
    <mergeCell ref="EZL41:EZP41"/>
    <mergeCell ref="EZT41:EZX41"/>
    <mergeCell ref="FAB41:FAF41"/>
    <mergeCell ref="EXH41:EXL41"/>
    <mergeCell ref="EXP41:EXT41"/>
    <mergeCell ref="EXX41:EYB41"/>
    <mergeCell ref="EYF41:EYJ41"/>
    <mergeCell ref="EYN41:EYR41"/>
    <mergeCell ref="EVT41:EVX41"/>
    <mergeCell ref="EWB41:EWF41"/>
    <mergeCell ref="EWJ41:EWN41"/>
    <mergeCell ref="EWR41:EWV41"/>
    <mergeCell ref="EWZ41:EXD41"/>
    <mergeCell ref="EUF41:EUJ41"/>
    <mergeCell ref="EUN41:EUR41"/>
    <mergeCell ref="EUV41:EUZ41"/>
    <mergeCell ref="EVD41:EVH41"/>
    <mergeCell ref="EVL41:EVP41"/>
    <mergeCell ref="ESR41:ESV41"/>
    <mergeCell ref="ESZ41:ETD41"/>
    <mergeCell ref="ETH41:ETL41"/>
    <mergeCell ref="ETP41:ETT41"/>
    <mergeCell ref="ETX41:EUB41"/>
    <mergeCell ref="ERD41:ERH41"/>
    <mergeCell ref="ERL41:ERP41"/>
    <mergeCell ref="ERT41:ERX41"/>
    <mergeCell ref="ESB41:ESF41"/>
    <mergeCell ref="ESJ41:ESN41"/>
    <mergeCell ref="EPP41:EPT41"/>
    <mergeCell ref="EPX41:EQB41"/>
    <mergeCell ref="EQF41:EQJ41"/>
    <mergeCell ref="EQN41:EQR41"/>
    <mergeCell ref="EQV41:EQZ41"/>
    <mergeCell ref="EOB41:EOF41"/>
    <mergeCell ref="EOJ41:EON41"/>
    <mergeCell ref="EOR41:EOV41"/>
    <mergeCell ref="EOZ41:EPD41"/>
    <mergeCell ref="EPH41:EPL41"/>
    <mergeCell ref="EMN41:EMR41"/>
    <mergeCell ref="EMV41:EMZ41"/>
    <mergeCell ref="END41:ENH41"/>
    <mergeCell ref="ENL41:ENP41"/>
    <mergeCell ref="ENT41:ENX41"/>
    <mergeCell ref="EKZ41:ELD41"/>
    <mergeCell ref="ELH41:ELL41"/>
    <mergeCell ref="ELP41:ELT41"/>
    <mergeCell ref="ELX41:EMB41"/>
    <mergeCell ref="EMF41:EMJ41"/>
    <mergeCell ref="EJL41:EJP41"/>
    <mergeCell ref="EJT41:EJX41"/>
    <mergeCell ref="EKB41:EKF41"/>
    <mergeCell ref="EKJ41:EKN41"/>
    <mergeCell ref="EKR41:EKV41"/>
    <mergeCell ref="EHX41:EIB41"/>
    <mergeCell ref="EIF41:EIJ41"/>
    <mergeCell ref="EIN41:EIR41"/>
    <mergeCell ref="EIV41:EIZ41"/>
    <mergeCell ref="EJD41:EJH41"/>
    <mergeCell ref="EGJ41:EGN41"/>
    <mergeCell ref="EGR41:EGV41"/>
    <mergeCell ref="EGZ41:EHD41"/>
    <mergeCell ref="EHH41:EHL41"/>
    <mergeCell ref="EHP41:EHT41"/>
    <mergeCell ref="EEV41:EEZ41"/>
    <mergeCell ref="EFD41:EFH41"/>
    <mergeCell ref="EFL41:EFP41"/>
    <mergeCell ref="EFT41:EFX41"/>
    <mergeCell ref="EGB41:EGF41"/>
    <mergeCell ref="EDH41:EDL41"/>
    <mergeCell ref="EDP41:EDT41"/>
    <mergeCell ref="EDX41:EEB41"/>
    <mergeCell ref="EEF41:EEJ41"/>
    <mergeCell ref="EEN41:EER41"/>
    <mergeCell ref="EBT41:EBX41"/>
    <mergeCell ref="ECB41:ECF41"/>
    <mergeCell ref="ECJ41:ECN41"/>
    <mergeCell ref="ECR41:ECV41"/>
    <mergeCell ref="ECZ41:EDD41"/>
    <mergeCell ref="EAF41:EAJ41"/>
    <mergeCell ref="EAN41:EAR41"/>
    <mergeCell ref="EAV41:EAZ41"/>
    <mergeCell ref="EBD41:EBH41"/>
    <mergeCell ref="EBL41:EBP41"/>
    <mergeCell ref="DYR41:DYV41"/>
    <mergeCell ref="DYZ41:DZD41"/>
    <mergeCell ref="DZH41:DZL41"/>
    <mergeCell ref="DZP41:DZT41"/>
    <mergeCell ref="DZX41:EAB41"/>
    <mergeCell ref="DXD41:DXH41"/>
    <mergeCell ref="DXL41:DXP41"/>
    <mergeCell ref="DXT41:DXX41"/>
    <mergeCell ref="DYB41:DYF41"/>
    <mergeCell ref="DYJ41:DYN41"/>
    <mergeCell ref="DVP41:DVT41"/>
    <mergeCell ref="DVX41:DWB41"/>
    <mergeCell ref="DWF41:DWJ41"/>
    <mergeCell ref="DWN41:DWR41"/>
    <mergeCell ref="DWV41:DWZ41"/>
    <mergeCell ref="DUB41:DUF41"/>
    <mergeCell ref="DUJ41:DUN41"/>
    <mergeCell ref="DUR41:DUV41"/>
    <mergeCell ref="DUZ41:DVD41"/>
    <mergeCell ref="DVH41:DVL41"/>
    <mergeCell ref="DSN41:DSR41"/>
    <mergeCell ref="DSV41:DSZ41"/>
    <mergeCell ref="DTD41:DTH41"/>
    <mergeCell ref="DTL41:DTP41"/>
    <mergeCell ref="DTT41:DTX41"/>
    <mergeCell ref="DQZ41:DRD41"/>
    <mergeCell ref="DRH41:DRL41"/>
    <mergeCell ref="DRP41:DRT41"/>
    <mergeCell ref="DRX41:DSB41"/>
    <mergeCell ref="DSF41:DSJ41"/>
    <mergeCell ref="DPL41:DPP41"/>
    <mergeCell ref="DPT41:DPX41"/>
    <mergeCell ref="DQB41:DQF41"/>
    <mergeCell ref="DQJ41:DQN41"/>
    <mergeCell ref="DQR41:DQV41"/>
    <mergeCell ref="DNX41:DOB41"/>
    <mergeCell ref="DOF41:DOJ41"/>
    <mergeCell ref="DON41:DOR41"/>
    <mergeCell ref="DOV41:DOZ41"/>
    <mergeCell ref="DPD41:DPH41"/>
    <mergeCell ref="DMJ41:DMN41"/>
    <mergeCell ref="DMR41:DMV41"/>
    <mergeCell ref="DMZ41:DND41"/>
    <mergeCell ref="DNH41:DNL41"/>
    <mergeCell ref="DNP41:DNT41"/>
    <mergeCell ref="DKV41:DKZ41"/>
    <mergeCell ref="DLD41:DLH41"/>
    <mergeCell ref="DLL41:DLP41"/>
    <mergeCell ref="DLT41:DLX41"/>
    <mergeCell ref="DMB41:DMF41"/>
    <mergeCell ref="DJH41:DJL41"/>
    <mergeCell ref="DJP41:DJT41"/>
    <mergeCell ref="DJX41:DKB41"/>
    <mergeCell ref="DKF41:DKJ41"/>
    <mergeCell ref="DKN41:DKR41"/>
    <mergeCell ref="DHT41:DHX41"/>
    <mergeCell ref="DIB41:DIF41"/>
    <mergeCell ref="DIJ41:DIN41"/>
    <mergeCell ref="DIR41:DIV41"/>
    <mergeCell ref="DIZ41:DJD41"/>
    <mergeCell ref="DGF41:DGJ41"/>
    <mergeCell ref="DGN41:DGR41"/>
    <mergeCell ref="DGV41:DGZ41"/>
    <mergeCell ref="DHD41:DHH41"/>
    <mergeCell ref="DHL41:DHP41"/>
    <mergeCell ref="DER41:DEV41"/>
    <mergeCell ref="DEZ41:DFD41"/>
    <mergeCell ref="DFH41:DFL41"/>
    <mergeCell ref="DFP41:DFT41"/>
    <mergeCell ref="DFX41:DGB41"/>
    <mergeCell ref="DDD41:DDH41"/>
    <mergeCell ref="DDL41:DDP41"/>
    <mergeCell ref="DDT41:DDX41"/>
    <mergeCell ref="DEB41:DEF41"/>
    <mergeCell ref="DEJ41:DEN41"/>
    <mergeCell ref="DBP41:DBT41"/>
    <mergeCell ref="DBX41:DCB41"/>
    <mergeCell ref="DCF41:DCJ41"/>
    <mergeCell ref="DCN41:DCR41"/>
    <mergeCell ref="DCV41:DCZ41"/>
    <mergeCell ref="DAB41:DAF41"/>
    <mergeCell ref="DAJ41:DAN41"/>
    <mergeCell ref="DAR41:DAV41"/>
    <mergeCell ref="DAZ41:DBD41"/>
    <mergeCell ref="DBH41:DBL41"/>
    <mergeCell ref="CYN41:CYR41"/>
    <mergeCell ref="CYV41:CYZ41"/>
    <mergeCell ref="CZD41:CZH41"/>
    <mergeCell ref="CZL41:CZP41"/>
    <mergeCell ref="CZT41:CZX41"/>
    <mergeCell ref="CWZ41:CXD41"/>
    <mergeCell ref="CXH41:CXL41"/>
    <mergeCell ref="CXP41:CXT41"/>
    <mergeCell ref="CXX41:CYB41"/>
    <mergeCell ref="CYF41:CYJ41"/>
    <mergeCell ref="CVL41:CVP41"/>
    <mergeCell ref="CVT41:CVX41"/>
    <mergeCell ref="CWB41:CWF41"/>
    <mergeCell ref="CWJ41:CWN41"/>
    <mergeCell ref="CWR41:CWV41"/>
    <mergeCell ref="CTX41:CUB41"/>
    <mergeCell ref="CUF41:CUJ41"/>
    <mergeCell ref="CUN41:CUR41"/>
    <mergeCell ref="CUV41:CUZ41"/>
    <mergeCell ref="CVD41:CVH41"/>
    <mergeCell ref="CSJ41:CSN41"/>
    <mergeCell ref="CSR41:CSV41"/>
    <mergeCell ref="CSZ41:CTD41"/>
    <mergeCell ref="CTH41:CTL41"/>
    <mergeCell ref="CTP41:CTT41"/>
    <mergeCell ref="CQV41:CQZ41"/>
    <mergeCell ref="CRD41:CRH41"/>
    <mergeCell ref="CRL41:CRP41"/>
    <mergeCell ref="CRT41:CRX41"/>
    <mergeCell ref="CSB41:CSF41"/>
    <mergeCell ref="CPH41:CPL41"/>
    <mergeCell ref="CPP41:CPT41"/>
    <mergeCell ref="CPX41:CQB41"/>
    <mergeCell ref="CQF41:CQJ41"/>
    <mergeCell ref="CQN41:CQR41"/>
    <mergeCell ref="CNT41:CNX41"/>
    <mergeCell ref="COB41:COF41"/>
    <mergeCell ref="COJ41:CON41"/>
    <mergeCell ref="COR41:COV41"/>
    <mergeCell ref="COZ41:CPD41"/>
    <mergeCell ref="CMF41:CMJ41"/>
    <mergeCell ref="CMN41:CMR41"/>
    <mergeCell ref="CMV41:CMZ41"/>
    <mergeCell ref="CND41:CNH41"/>
    <mergeCell ref="CNL41:CNP41"/>
    <mergeCell ref="CKR41:CKV41"/>
    <mergeCell ref="CKZ41:CLD41"/>
    <mergeCell ref="CLH41:CLL41"/>
    <mergeCell ref="CLP41:CLT41"/>
    <mergeCell ref="CLX41:CMB41"/>
    <mergeCell ref="CJD41:CJH41"/>
    <mergeCell ref="CJL41:CJP41"/>
    <mergeCell ref="CJT41:CJX41"/>
    <mergeCell ref="CKB41:CKF41"/>
    <mergeCell ref="CKJ41:CKN41"/>
    <mergeCell ref="CHP41:CHT41"/>
    <mergeCell ref="CHX41:CIB41"/>
    <mergeCell ref="CIF41:CIJ41"/>
    <mergeCell ref="CIN41:CIR41"/>
    <mergeCell ref="CIV41:CIZ41"/>
    <mergeCell ref="CGB41:CGF41"/>
    <mergeCell ref="CGJ41:CGN41"/>
    <mergeCell ref="CGR41:CGV41"/>
    <mergeCell ref="CGZ41:CHD41"/>
    <mergeCell ref="CHH41:CHL41"/>
    <mergeCell ref="CEN41:CER41"/>
    <mergeCell ref="CEV41:CEZ41"/>
    <mergeCell ref="CFD41:CFH41"/>
    <mergeCell ref="CFL41:CFP41"/>
    <mergeCell ref="CFT41:CFX41"/>
    <mergeCell ref="CCZ41:CDD41"/>
    <mergeCell ref="CDH41:CDL41"/>
    <mergeCell ref="CDP41:CDT41"/>
    <mergeCell ref="CDX41:CEB41"/>
    <mergeCell ref="CEF41:CEJ41"/>
    <mergeCell ref="CBL41:CBP41"/>
    <mergeCell ref="CBT41:CBX41"/>
    <mergeCell ref="CCB41:CCF41"/>
    <mergeCell ref="CCJ41:CCN41"/>
    <mergeCell ref="CCR41:CCV41"/>
    <mergeCell ref="BZX41:CAB41"/>
    <mergeCell ref="CAF41:CAJ41"/>
    <mergeCell ref="CAN41:CAR41"/>
    <mergeCell ref="CAV41:CAZ41"/>
    <mergeCell ref="CBD41:CBH41"/>
    <mergeCell ref="BYJ41:BYN41"/>
    <mergeCell ref="BYR41:BYV41"/>
    <mergeCell ref="BYZ41:BZD41"/>
    <mergeCell ref="BZH41:BZL41"/>
    <mergeCell ref="BZP41:BZT41"/>
    <mergeCell ref="BWV41:BWZ41"/>
    <mergeCell ref="BXD41:BXH41"/>
    <mergeCell ref="BXL41:BXP41"/>
    <mergeCell ref="BXT41:BXX41"/>
    <mergeCell ref="BYB41:BYF41"/>
    <mergeCell ref="BVH41:BVL41"/>
    <mergeCell ref="BVP41:BVT41"/>
    <mergeCell ref="BVX41:BWB41"/>
    <mergeCell ref="BWF41:BWJ41"/>
    <mergeCell ref="BWN41:BWR41"/>
    <mergeCell ref="BTT41:BTX41"/>
    <mergeCell ref="BUB41:BUF41"/>
    <mergeCell ref="BUJ41:BUN41"/>
    <mergeCell ref="BUR41:BUV41"/>
    <mergeCell ref="BUZ41:BVD41"/>
    <mergeCell ref="BSF41:BSJ41"/>
    <mergeCell ref="BSN41:BSR41"/>
    <mergeCell ref="BSV41:BSZ41"/>
    <mergeCell ref="BTD41:BTH41"/>
    <mergeCell ref="BTL41:BTP41"/>
    <mergeCell ref="BQR41:BQV41"/>
    <mergeCell ref="BQZ41:BRD41"/>
    <mergeCell ref="BRH41:BRL41"/>
    <mergeCell ref="BRP41:BRT41"/>
    <mergeCell ref="BRX41:BSB41"/>
    <mergeCell ref="BPD41:BPH41"/>
    <mergeCell ref="BPL41:BPP41"/>
    <mergeCell ref="BPT41:BPX41"/>
    <mergeCell ref="BQB41:BQF41"/>
    <mergeCell ref="BQJ41:BQN41"/>
    <mergeCell ref="BNP41:BNT41"/>
    <mergeCell ref="BNX41:BOB41"/>
    <mergeCell ref="BOF41:BOJ41"/>
    <mergeCell ref="BON41:BOR41"/>
    <mergeCell ref="BOV41:BOZ41"/>
    <mergeCell ref="BMB41:BMF41"/>
    <mergeCell ref="BMJ41:BMN41"/>
    <mergeCell ref="BMR41:BMV41"/>
    <mergeCell ref="BMZ41:BND41"/>
    <mergeCell ref="BNH41:BNL41"/>
    <mergeCell ref="BKN41:BKR41"/>
    <mergeCell ref="BKV41:BKZ41"/>
    <mergeCell ref="BLD41:BLH41"/>
    <mergeCell ref="BLL41:BLP41"/>
    <mergeCell ref="BLT41:BLX41"/>
    <mergeCell ref="BIZ41:BJD41"/>
    <mergeCell ref="BJH41:BJL41"/>
    <mergeCell ref="BJP41:BJT41"/>
    <mergeCell ref="BJX41:BKB41"/>
    <mergeCell ref="BKF41:BKJ41"/>
    <mergeCell ref="BHL41:BHP41"/>
    <mergeCell ref="BHT41:BHX41"/>
    <mergeCell ref="BIB41:BIF41"/>
    <mergeCell ref="BIJ41:BIN41"/>
    <mergeCell ref="BIR41:BIV41"/>
    <mergeCell ref="BFX41:BGB41"/>
    <mergeCell ref="BGF41:BGJ41"/>
    <mergeCell ref="BGN41:BGR41"/>
    <mergeCell ref="BGV41:BGZ41"/>
    <mergeCell ref="BHD41:BHH41"/>
    <mergeCell ref="BEJ41:BEN41"/>
    <mergeCell ref="BER41:BEV41"/>
    <mergeCell ref="BEZ41:BFD41"/>
    <mergeCell ref="BFH41:BFL41"/>
    <mergeCell ref="BFP41:BFT41"/>
    <mergeCell ref="BCV41:BCZ41"/>
    <mergeCell ref="BDD41:BDH41"/>
    <mergeCell ref="BDL41:BDP41"/>
    <mergeCell ref="BDT41:BDX41"/>
    <mergeCell ref="BEB41:BEF41"/>
    <mergeCell ref="BBH41:BBL41"/>
    <mergeCell ref="BBP41:BBT41"/>
    <mergeCell ref="BBX41:BCB41"/>
    <mergeCell ref="BCF41:BCJ41"/>
    <mergeCell ref="BCN41:BCR41"/>
    <mergeCell ref="AZT41:AZX41"/>
    <mergeCell ref="BAB41:BAF41"/>
    <mergeCell ref="BAJ41:BAN41"/>
    <mergeCell ref="BAR41:BAV41"/>
    <mergeCell ref="BAZ41:BBD41"/>
    <mergeCell ref="AYF41:AYJ41"/>
    <mergeCell ref="AYN41:AYR41"/>
    <mergeCell ref="AYV41:AYZ41"/>
    <mergeCell ref="AZD41:AZH41"/>
    <mergeCell ref="AZL41:AZP41"/>
    <mergeCell ref="AWR41:AWV41"/>
    <mergeCell ref="AWZ41:AXD41"/>
    <mergeCell ref="AXH41:AXL41"/>
    <mergeCell ref="AXP41:AXT41"/>
    <mergeCell ref="AXX41:AYB41"/>
    <mergeCell ref="AVD41:AVH41"/>
    <mergeCell ref="AVL41:AVP41"/>
    <mergeCell ref="AVT41:AVX41"/>
    <mergeCell ref="AWB41:AWF41"/>
    <mergeCell ref="AWJ41:AWN41"/>
    <mergeCell ref="ATP41:ATT41"/>
    <mergeCell ref="ATX41:AUB41"/>
    <mergeCell ref="AUF41:AUJ41"/>
    <mergeCell ref="AUN41:AUR41"/>
    <mergeCell ref="AUV41:AUZ41"/>
    <mergeCell ref="ASB41:ASF41"/>
    <mergeCell ref="ASJ41:ASN41"/>
    <mergeCell ref="ASR41:ASV41"/>
    <mergeCell ref="ASZ41:ATD41"/>
    <mergeCell ref="ATH41:ATL41"/>
    <mergeCell ref="AQN41:AQR41"/>
    <mergeCell ref="AQV41:AQZ41"/>
    <mergeCell ref="ARD41:ARH41"/>
    <mergeCell ref="ARL41:ARP41"/>
    <mergeCell ref="ART41:ARX41"/>
    <mergeCell ref="AOZ41:APD41"/>
    <mergeCell ref="APH41:APL41"/>
    <mergeCell ref="APP41:APT41"/>
    <mergeCell ref="APX41:AQB41"/>
    <mergeCell ref="AQF41:AQJ41"/>
    <mergeCell ref="ANL41:ANP41"/>
    <mergeCell ref="ANT41:ANX41"/>
    <mergeCell ref="AOB41:AOF41"/>
    <mergeCell ref="AOJ41:AON41"/>
    <mergeCell ref="AOR41:AOV41"/>
    <mergeCell ref="ALX41:AMB41"/>
    <mergeCell ref="AMF41:AMJ41"/>
    <mergeCell ref="AMN41:AMR41"/>
    <mergeCell ref="AMV41:AMZ41"/>
    <mergeCell ref="AND41:ANH41"/>
    <mergeCell ref="AKJ41:AKN41"/>
    <mergeCell ref="AKR41:AKV41"/>
    <mergeCell ref="AKZ41:ALD41"/>
    <mergeCell ref="ALH41:ALL41"/>
    <mergeCell ref="ALP41:ALT41"/>
    <mergeCell ref="AIV41:AIZ41"/>
    <mergeCell ref="AJD41:AJH41"/>
    <mergeCell ref="AJL41:AJP41"/>
    <mergeCell ref="AJT41:AJX41"/>
    <mergeCell ref="AKB41:AKF41"/>
    <mergeCell ref="AHH41:AHL41"/>
    <mergeCell ref="AHP41:AHT41"/>
    <mergeCell ref="AHX41:AIB41"/>
    <mergeCell ref="AIF41:AIJ41"/>
    <mergeCell ref="AIN41:AIR41"/>
    <mergeCell ref="AFT41:AFX41"/>
    <mergeCell ref="AGB41:AGF41"/>
    <mergeCell ref="AGJ41:AGN41"/>
    <mergeCell ref="AGR41:AGV41"/>
    <mergeCell ref="AGZ41:AHD41"/>
    <mergeCell ref="AEF41:AEJ41"/>
    <mergeCell ref="AEN41:AER41"/>
    <mergeCell ref="AEV41:AEZ41"/>
    <mergeCell ref="AFD41:AFH41"/>
    <mergeCell ref="AFL41:AFP41"/>
    <mergeCell ref="ACR41:ACV41"/>
    <mergeCell ref="ACZ41:ADD41"/>
    <mergeCell ref="ADH41:ADL41"/>
    <mergeCell ref="ADP41:ADT41"/>
    <mergeCell ref="ADX41:AEB41"/>
    <mergeCell ref="ABD41:ABH41"/>
    <mergeCell ref="ABL41:ABP41"/>
    <mergeCell ref="ABT41:ABX41"/>
    <mergeCell ref="ACB41:ACF41"/>
    <mergeCell ref="ACJ41:ACN41"/>
    <mergeCell ref="ZP41:ZT41"/>
    <mergeCell ref="ZX41:AAB41"/>
    <mergeCell ref="AAF41:AAJ41"/>
    <mergeCell ref="AAN41:AAR41"/>
    <mergeCell ref="AAV41:AAZ41"/>
    <mergeCell ref="YB41:YF41"/>
    <mergeCell ref="YJ41:YN41"/>
    <mergeCell ref="YR41:YV41"/>
    <mergeCell ref="YZ41:ZD41"/>
    <mergeCell ref="ZH41:ZL41"/>
    <mergeCell ref="WN41:WR41"/>
    <mergeCell ref="WV41:WZ41"/>
    <mergeCell ref="XD41:XH41"/>
    <mergeCell ref="XL41:XP41"/>
    <mergeCell ref="XT41:XX41"/>
    <mergeCell ref="UZ41:VD41"/>
    <mergeCell ref="VH41:VL41"/>
    <mergeCell ref="VP41:VT41"/>
    <mergeCell ref="VX41:WB41"/>
    <mergeCell ref="WF41:WJ41"/>
    <mergeCell ref="TL41:TP41"/>
    <mergeCell ref="TT41:TX41"/>
    <mergeCell ref="UB41:UF41"/>
    <mergeCell ref="UJ41:UN41"/>
    <mergeCell ref="UR41:UV41"/>
    <mergeCell ref="RX41:SB41"/>
    <mergeCell ref="SF41:SJ41"/>
    <mergeCell ref="SN41:SR41"/>
    <mergeCell ref="SV41:SZ41"/>
    <mergeCell ref="TD41:TH41"/>
    <mergeCell ref="QJ41:QN41"/>
    <mergeCell ref="QR41:QV41"/>
    <mergeCell ref="QZ41:RD41"/>
    <mergeCell ref="RH41:RL41"/>
    <mergeCell ref="RP41:RT41"/>
    <mergeCell ref="OV41:OZ41"/>
    <mergeCell ref="PD41:PH41"/>
    <mergeCell ref="PL41:PP41"/>
    <mergeCell ref="PT41:PX41"/>
    <mergeCell ref="QB41:QF41"/>
    <mergeCell ref="NH41:NL41"/>
    <mergeCell ref="NP41:NT41"/>
    <mergeCell ref="NX41:OB41"/>
    <mergeCell ref="OF41:OJ41"/>
    <mergeCell ref="ON41:OR41"/>
    <mergeCell ref="LT41:LX41"/>
    <mergeCell ref="MB41:MF41"/>
    <mergeCell ref="MJ41:MN41"/>
    <mergeCell ref="MR41:MV41"/>
    <mergeCell ref="MZ41:ND41"/>
    <mergeCell ref="KF41:KJ41"/>
    <mergeCell ref="KN41:KR41"/>
    <mergeCell ref="KV41:KZ41"/>
    <mergeCell ref="LD41:LH41"/>
    <mergeCell ref="LL41:LP41"/>
    <mergeCell ref="IR41:IV41"/>
    <mergeCell ref="IZ41:JD41"/>
    <mergeCell ref="JH41:JL41"/>
    <mergeCell ref="JP41:JT41"/>
    <mergeCell ref="JX41:KB41"/>
    <mergeCell ref="HD41:HH41"/>
    <mergeCell ref="HL41:HP41"/>
    <mergeCell ref="HT41:HX41"/>
    <mergeCell ref="IB41:IF41"/>
    <mergeCell ref="IJ41:IN41"/>
    <mergeCell ref="FP41:FT41"/>
    <mergeCell ref="FX41:GB41"/>
    <mergeCell ref="GF41:GJ41"/>
    <mergeCell ref="GN41:GR41"/>
    <mergeCell ref="GV41:GZ41"/>
    <mergeCell ref="EB41:EF41"/>
    <mergeCell ref="EJ41:EN41"/>
    <mergeCell ref="ER41:EV41"/>
    <mergeCell ref="EZ41:FD41"/>
    <mergeCell ref="FH41:FL41"/>
    <mergeCell ref="CN41:CR41"/>
    <mergeCell ref="CV41:CZ41"/>
    <mergeCell ref="DD41:DH41"/>
    <mergeCell ref="DL41:DP41"/>
    <mergeCell ref="DT41:DX41"/>
    <mergeCell ref="AZ41:BD41"/>
    <mergeCell ref="BH41:BL41"/>
    <mergeCell ref="BP41:BT41"/>
    <mergeCell ref="BX41:CB41"/>
    <mergeCell ref="CF41:CJ41"/>
    <mergeCell ref="L41:P41"/>
    <mergeCell ref="T41:X41"/>
    <mergeCell ref="AB41:AF41"/>
    <mergeCell ref="AJ41:AN41"/>
    <mergeCell ref="AR41:AV41"/>
    <mergeCell ref="D6:H6"/>
    <mergeCell ref="D74:H74"/>
    <mergeCell ref="D101:H101"/>
    <mergeCell ref="D94:H94"/>
    <mergeCell ref="D25:H25"/>
    <mergeCell ref="D52:H52"/>
    <mergeCell ref="D98:H98"/>
    <mergeCell ref="D82:H82"/>
    <mergeCell ref="D81:E81"/>
    <mergeCell ref="D9:H9"/>
    <mergeCell ref="D21:H21"/>
    <mergeCell ref="D28:H28"/>
    <mergeCell ref="D12:H12"/>
    <mergeCell ref="D78:H78"/>
    <mergeCell ref="D15:H15"/>
    <mergeCell ref="D51:G51"/>
    <mergeCell ref="D59:H59"/>
    <mergeCell ref="D66:H66"/>
    <mergeCell ref="D31:H31"/>
    <mergeCell ref="D41:H41"/>
    <mergeCell ref="D85:E85"/>
    <mergeCell ref="D86:H86"/>
    <mergeCell ref="D90:H90"/>
  </mergeCells>
  <pageMargins left="0.78740157480314965" right="0.74803149606299213" top="1.2204724409448819" bottom="0.59055118110236227" header="0.51181102362204722" footer="0"/>
  <pageSetup paperSize="9" scale="94" fitToHeight="0" orientation="portrait" r:id="rId1"/>
  <headerFooter alignWithMargins="0"/>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8DB3E2"/>
    <pageSetUpPr fitToPage="1"/>
  </sheetPr>
  <dimension ref="A1:K111"/>
  <sheetViews>
    <sheetView view="pageBreakPreview" zoomScale="60" zoomScaleNormal="100" workbookViewId="0">
      <selection activeCell="C41" sqref="C41"/>
    </sheetView>
  </sheetViews>
  <sheetFormatPr defaultColWidth="12.6640625" defaultRowHeight="15" customHeight="1"/>
  <cols>
    <col min="1" max="1" width="79" style="47" customWidth="1"/>
    <col min="2" max="11" width="55" style="47" customWidth="1"/>
    <col min="12" max="16384" width="12.6640625" style="47"/>
  </cols>
  <sheetData>
    <row r="1" spans="1:11" ht="13.5" customHeight="1">
      <c r="A1" s="46" t="s">
        <v>137</v>
      </c>
      <c r="B1" s="46"/>
      <c r="C1" s="46"/>
      <c r="D1" s="46"/>
      <c r="E1" s="46"/>
      <c r="F1" s="46"/>
      <c r="G1" s="46"/>
      <c r="H1" s="46"/>
      <c r="I1" s="46"/>
      <c r="J1" s="46"/>
      <c r="K1" s="46"/>
    </row>
    <row r="2" spans="1:11" ht="13.5" customHeight="1">
      <c r="A2" s="48"/>
      <c r="B2" s="49"/>
      <c r="C2" s="49"/>
      <c r="D2" s="49"/>
      <c r="E2" s="49"/>
      <c r="F2" s="49"/>
      <c r="G2" s="49"/>
      <c r="H2" s="49"/>
      <c r="I2" s="49"/>
      <c r="J2" s="49"/>
      <c r="K2" s="49"/>
    </row>
    <row r="3" spans="1:11" ht="124.5" customHeight="1">
      <c r="A3" s="49" t="s">
        <v>138</v>
      </c>
      <c r="B3" s="49"/>
      <c r="C3" s="49"/>
      <c r="D3" s="49"/>
      <c r="E3" s="49"/>
      <c r="F3" s="49"/>
      <c r="G3" s="49"/>
      <c r="H3" s="49"/>
      <c r="I3" s="49"/>
      <c r="J3" s="49"/>
      <c r="K3" s="49"/>
    </row>
    <row r="4" spans="1:11" ht="10.5" customHeight="1">
      <c r="A4" s="46"/>
      <c r="B4" s="49"/>
      <c r="C4" s="49"/>
      <c r="D4" s="49"/>
      <c r="E4" s="49"/>
      <c r="F4" s="49"/>
      <c r="G4" s="49"/>
      <c r="H4" s="49"/>
      <c r="I4" s="49"/>
      <c r="J4" s="49"/>
      <c r="K4" s="49"/>
    </row>
    <row r="5" spans="1:11" ht="109.5" customHeight="1">
      <c r="A5" s="49" t="s">
        <v>139</v>
      </c>
      <c r="B5" s="49"/>
      <c r="C5" s="49"/>
      <c r="D5" s="49"/>
      <c r="E5" s="49"/>
      <c r="F5" s="49"/>
      <c r="G5" s="49"/>
      <c r="H5" s="49"/>
      <c r="I5" s="49"/>
      <c r="J5" s="49"/>
      <c r="K5" s="49"/>
    </row>
    <row r="6" spans="1:11" ht="13.5" customHeight="1">
      <c r="A6" s="46" t="s">
        <v>140</v>
      </c>
      <c r="B6" s="49"/>
      <c r="C6" s="49"/>
      <c r="D6" s="49"/>
      <c r="E6" s="49"/>
      <c r="F6" s="49"/>
      <c r="G6" s="49"/>
      <c r="H6" s="49"/>
      <c r="I6" s="49"/>
      <c r="J6" s="49"/>
      <c r="K6" s="49"/>
    </row>
    <row r="7" spans="1:11" ht="13.5" customHeight="1">
      <c r="A7" s="49"/>
      <c r="B7" s="49"/>
      <c r="C7" s="49"/>
      <c r="D7" s="49"/>
      <c r="E7" s="49"/>
      <c r="F7" s="49"/>
      <c r="G7" s="49"/>
      <c r="H7" s="49"/>
      <c r="I7" s="49"/>
      <c r="J7" s="49"/>
      <c r="K7" s="49"/>
    </row>
    <row r="8" spans="1:11" ht="13.5" customHeight="1">
      <c r="A8" s="46" t="s">
        <v>141</v>
      </c>
      <c r="B8" s="49"/>
      <c r="C8" s="49"/>
      <c r="D8" s="49"/>
      <c r="E8" s="49"/>
      <c r="F8" s="49"/>
      <c r="G8" s="49"/>
      <c r="H8" s="49"/>
      <c r="I8" s="49"/>
      <c r="J8" s="49"/>
      <c r="K8" s="49"/>
    </row>
    <row r="9" spans="1:11" ht="73.5" customHeight="1">
      <c r="A9" s="49" t="s">
        <v>142</v>
      </c>
      <c r="B9" s="49"/>
      <c r="C9" s="49"/>
      <c r="D9" s="49"/>
      <c r="E9" s="49"/>
      <c r="F9" s="49"/>
      <c r="G9" s="49"/>
      <c r="H9" s="49"/>
      <c r="I9" s="49"/>
      <c r="J9" s="49"/>
      <c r="K9" s="49"/>
    </row>
    <row r="10" spans="1:11" ht="13.5" customHeight="1">
      <c r="A10" s="49" t="s">
        <v>143</v>
      </c>
      <c r="B10" s="49"/>
      <c r="C10" s="49"/>
      <c r="D10" s="49"/>
      <c r="E10" s="49"/>
      <c r="F10" s="49"/>
      <c r="G10" s="49"/>
      <c r="H10" s="49"/>
      <c r="I10" s="49"/>
      <c r="J10" s="49"/>
      <c r="K10" s="49"/>
    </row>
    <row r="11" spans="1:11" ht="13.5" customHeight="1">
      <c r="A11" s="50" t="s">
        <v>144</v>
      </c>
      <c r="B11" s="49"/>
      <c r="C11" s="49"/>
      <c r="D11" s="49"/>
      <c r="E11" s="49"/>
      <c r="F11" s="49"/>
      <c r="G11" s="49"/>
      <c r="H11" s="49"/>
      <c r="I11" s="49"/>
      <c r="J11" s="49"/>
      <c r="K11" s="49"/>
    </row>
    <row r="12" spans="1:11" ht="13.5" customHeight="1">
      <c r="A12" s="49" t="s">
        <v>145</v>
      </c>
      <c r="B12" s="49"/>
      <c r="C12" s="49"/>
      <c r="D12" s="49"/>
      <c r="E12" s="49"/>
      <c r="F12" s="49"/>
      <c r="G12" s="49"/>
      <c r="H12" s="49"/>
      <c r="I12" s="49"/>
      <c r="J12" s="49"/>
      <c r="K12" s="49"/>
    </row>
    <row r="13" spans="1:11" ht="13.5" customHeight="1">
      <c r="A13" s="49" t="s">
        <v>146</v>
      </c>
      <c r="B13" s="49"/>
      <c r="C13" s="49"/>
      <c r="D13" s="49"/>
      <c r="E13" s="49"/>
      <c r="F13" s="49"/>
      <c r="G13" s="49"/>
      <c r="H13" s="49"/>
      <c r="I13" s="49"/>
      <c r="J13" s="49"/>
      <c r="K13" s="49"/>
    </row>
    <row r="14" spans="1:11" ht="13.5" customHeight="1">
      <c r="A14" s="49" t="s">
        <v>147</v>
      </c>
      <c r="B14" s="49"/>
      <c r="C14" s="49"/>
      <c r="D14" s="49"/>
      <c r="E14" s="49"/>
      <c r="F14" s="49"/>
      <c r="G14" s="49"/>
      <c r="H14" s="49"/>
      <c r="I14" s="49"/>
      <c r="J14" s="49"/>
      <c r="K14" s="49"/>
    </row>
    <row r="15" spans="1:11" ht="13.5" customHeight="1">
      <c r="A15" s="49" t="s">
        <v>148</v>
      </c>
      <c r="B15" s="49"/>
      <c r="C15" s="49"/>
      <c r="D15" s="49"/>
      <c r="E15" s="49"/>
      <c r="F15" s="49"/>
      <c r="G15" s="49"/>
      <c r="H15" s="49"/>
      <c r="I15" s="49"/>
      <c r="J15" s="49"/>
      <c r="K15" s="49"/>
    </row>
    <row r="16" spans="1:11" ht="13.5" customHeight="1">
      <c r="A16" s="49" t="s">
        <v>149</v>
      </c>
      <c r="B16" s="49"/>
      <c r="C16" s="49"/>
      <c r="D16" s="49"/>
      <c r="E16" s="49"/>
      <c r="F16" s="49"/>
      <c r="G16" s="49"/>
      <c r="H16" s="49"/>
      <c r="I16" s="49"/>
      <c r="J16" s="49"/>
      <c r="K16" s="49"/>
    </row>
    <row r="17" spans="1:11" ht="13.5" customHeight="1">
      <c r="A17" s="49" t="s">
        <v>150</v>
      </c>
      <c r="B17" s="49"/>
      <c r="C17" s="49"/>
      <c r="D17" s="49"/>
      <c r="E17" s="49"/>
      <c r="F17" s="49"/>
      <c r="G17" s="49"/>
      <c r="H17" s="49"/>
      <c r="I17" s="49"/>
      <c r="J17" s="49"/>
      <c r="K17" s="49"/>
    </row>
    <row r="18" spans="1:11" ht="13.5" customHeight="1">
      <c r="A18" s="50"/>
      <c r="B18" s="49"/>
      <c r="C18" s="49"/>
      <c r="D18" s="49"/>
      <c r="E18" s="49"/>
      <c r="F18" s="49"/>
      <c r="G18" s="49"/>
      <c r="H18" s="49"/>
      <c r="I18" s="49"/>
      <c r="J18" s="49"/>
      <c r="K18" s="49"/>
    </row>
    <row r="19" spans="1:11" ht="13.5" customHeight="1">
      <c r="A19" s="49" t="s">
        <v>151</v>
      </c>
      <c r="B19" s="49"/>
      <c r="C19" s="49"/>
      <c r="D19" s="49"/>
      <c r="E19" s="49"/>
      <c r="F19" s="49"/>
      <c r="G19" s="49"/>
      <c r="H19" s="49"/>
      <c r="I19" s="49"/>
      <c r="J19" s="49"/>
      <c r="K19" s="49"/>
    </row>
    <row r="20" spans="1:11" ht="13.5" customHeight="1">
      <c r="A20" s="49" t="s">
        <v>152</v>
      </c>
      <c r="B20" s="49"/>
      <c r="C20" s="49"/>
      <c r="D20" s="49"/>
      <c r="E20" s="49"/>
      <c r="F20" s="49"/>
      <c r="G20" s="49"/>
      <c r="H20" s="49"/>
      <c r="I20" s="49"/>
      <c r="J20" s="49"/>
      <c r="K20" s="49"/>
    </row>
    <row r="21" spans="1:11" ht="13.5" customHeight="1">
      <c r="A21" s="49"/>
      <c r="B21" s="49"/>
      <c r="C21" s="49"/>
      <c r="D21" s="49"/>
      <c r="E21" s="49"/>
      <c r="F21" s="49"/>
      <c r="G21" s="49"/>
      <c r="H21" s="49"/>
      <c r="I21" s="49"/>
      <c r="J21" s="49"/>
      <c r="K21" s="49"/>
    </row>
    <row r="22" spans="1:11" ht="13.5" customHeight="1">
      <c r="A22" s="49" t="s">
        <v>153</v>
      </c>
      <c r="B22" s="49"/>
      <c r="C22" s="49"/>
      <c r="D22" s="49"/>
      <c r="E22" s="49"/>
      <c r="F22" s="49"/>
      <c r="G22" s="49"/>
      <c r="H22" s="49"/>
      <c r="I22" s="49"/>
      <c r="J22" s="49"/>
      <c r="K22" s="49"/>
    </row>
    <row r="23" spans="1:11" ht="42.75" customHeight="1">
      <c r="A23" s="49" t="s">
        <v>154</v>
      </c>
      <c r="B23" s="49"/>
      <c r="C23" s="49"/>
      <c r="D23" s="49"/>
      <c r="E23" s="49"/>
      <c r="F23" s="49"/>
      <c r="G23" s="49"/>
      <c r="H23" s="49"/>
      <c r="I23" s="49"/>
      <c r="J23" s="49"/>
      <c r="K23" s="49"/>
    </row>
    <row r="24" spans="1:11" ht="51" customHeight="1">
      <c r="A24" s="49" t="s">
        <v>155</v>
      </c>
      <c r="B24" s="49"/>
      <c r="C24" s="49"/>
      <c r="D24" s="49"/>
      <c r="E24" s="49"/>
      <c r="F24" s="49"/>
      <c r="G24" s="49"/>
      <c r="H24" s="49"/>
      <c r="I24" s="49"/>
      <c r="J24" s="49"/>
      <c r="K24" s="49"/>
    </row>
    <row r="25" spans="1:11" ht="13.5" customHeight="1">
      <c r="A25" s="49"/>
      <c r="B25" s="49"/>
      <c r="C25" s="49"/>
      <c r="D25" s="49"/>
      <c r="E25" s="49"/>
      <c r="F25" s="49"/>
      <c r="G25" s="49"/>
      <c r="H25" s="49"/>
      <c r="I25" s="49"/>
      <c r="J25" s="49"/>
      <c r="K25" s="49"/>
    </row>
    <row r="26" spans="1:11" ht="13.5" customHeight="1">
      <c r="A26" s="49" t="s">
        <v>156</v>
      </c>
      <c r="B26" s="49"/>
      <c r="C26" s="49"/>
      <c r="D26" s="49"/>
      <c r="E26" s="49"/>
      <c r="F26" s="49"/>
      <c r="G26" s="49"/>
      <c r="H26" s="49"/>
      <c r="I26" s="49"/>
      <c r="J26" s="49"/>
      <c r="K26" s="49"/>
    </row>
    <row r="27" spans="1:11" ht="28.5" customHeight="1">
      <c r="A27" s="49" t="s">
        <v>157</v>
      </c>
      <c r="B27" s="49"/>
      <c r="C27" s="49"/>
      <c r="D27" s="49"/>
      <c r="E27" s="49"/>
      <c r="F27" s="49"/>
      <c r="G27" s="49"/>
      <c r="H27" s="49"/>
      <c r="I27" s="49"/>
      <c r="J27" s="49"/>
      <c r="K27" s="49"/>
    </row>
    <row r="28" spans="1:11" ht="13.5" customHeight="1">
      <c r="A28" s="49" t="s">
        <v>158</v>
      </c>
      <c r="B28" s="49"/>
      <c r="C28" s="49"/>
      <c r="D28" s="49"/>
      <c r="E28" s="49"/>
      <c r="F28" s="49"/>
      <c r="G28" s="49"/>
      <c r="H28" s="49"/>
      <c r="I28" s="49"/>
      <c r="J28" s="49"/>
      <c r="K28" s="49"/>
    </row>
    <row r="29" spans="1:11" ht="13.5" customHeight="1">
      <c r="A29" s="50"/>
      <c r="B29" s="49"/>
      <c r="C29" s="49"/>
      <c r="D29" s="49"/>
      <c r="E29" s="49"/>
      <c r="F29" s="49"/>
      <c r="G29" s="49"/>
      <c r="H29" s="49"/>
      <c r="I29" s="49"/>
      <c r="J29" s="49"/>
      <c r="K29" s="49"/>
    </row>
    <row r="30" spans="1:11" ht="13.5" customHeight="1">
      <c r="A30" s="46" t="s">
        <v>159</v>
      </c>
      <c r="B30" s="49"/>
      <c r="C30" s="49"/>
      <c r="D30" s="49"/>
      <c r="E30" s="49"/>
      <c r="F30" s="49"/>
      <c r="G30" s="49"/>
      <c r="H30" s="49"/>
      <c r="I30" s="49"/>
      <c r="J30" s="49"/>
      <c r="K30" s="49"/>
    </row>
    <row r="31" spans="1:11" ht="13.5" customHeight="1">
      <c r="A31" s="49"/>
      <c r="B31" s="49"/>
      <c r="C31" s="49"/>
      <c r="D31" s="49"/>
      <c r="E31" s="49"/>
      <c r="F31" s="49"/>
      <c r="G31" s="49"/>
      <c r="H31" s="49"/>
      <c r="I31" s="49"/>
      <c r="J31" s="49"/>
      <c r="K31" s="49"/>
    </row>
    <row r="32" spans="1:11" ht="13.5" customHeight="1">
      <c r="A32" s="46" t="s">
        <v>160</v>
      </c>
      <c r="B32" s="49"/>
      <c r="C32" s="49"/>
      <c r="D32" s="49"/>
      <c r="E32" s="49"/>
      <c r="F32" s="49"/>
      <c r="G32" s="49"/>
      <c r="H32" s="49"/>
      <c r="I32" s="49"/>
      <c r="J32" s="49"/>
      <c r="K32" s="49"/>
    </row>
    <row r="33" spans="1:11" ht="13.5" customHeight="1">
      <c r="A33" s="49" t="s">
        <v>161</v>
      </c>
      <c r="B33" s="49"/>
      <c r="C33" s="49"/>
      <c r="D33" s="49"/>
      <c r="E33" s="49"/>
      <c r="F33" s="49"/>
      <c r="G33" s="49"/>
      <c r="H33" s="49"/>
      <c r="I33" s="49"/>
      <c r="J33" s="49"/>
      <c r="K33" s="49"/>
    </row>
    <row r="34" spans="1:11" ht="13.5" customHeight="1">
      <c r="A34" s="46"/>
      <c r="B34" s="49"/>
      <c r="C34" s="49"/>
      <c r="D34" s="49"/>
      <c r="E34" s="49"/>
      <c r="F34" s="49"/>
      <c r="G34" s="49"/>
      <c r="H34" s="49"/>
      <c r="I34" s="49"/>
      <c r="J34" s="49"/>
      <c r="K34" s="49"/>
    </row>
    <row r="35" spans="1:11" ht="13.5" customHeight="1">
      <c r="A35" s="46" t="s">
        <v>162</v>
      </c>
      <c r="B35" s="49"/>
      <c r="C35" s="49"/>
      <c r="D35" s="49"/>
      <c r="E35" s="49"/>
      <c r="F35" s="49"/>
      <c r="G35" s="49"/>
      <c r="H35" s="49"/>
      <c r="I35" s="49"/>
      <c r="J35" s="49"/>
      <c r="K35" s="49"/>
    </row>
    <row r="36" spans="1:11" ht="13.5" customHeight="1">
      <c r="A36" s="49" t="s">
        <v>163</v>
      </c>
      <c r="B36" s="49"/>
      <c r="C36" s="49"/>
      <c r="D36" s="49"/>
      <c r="E36" s="49"/>
      <c r="F36" s="49"/>
      <c r="G36" s="49"/>
      <c r="H36" s="49"/>
      <c r="I36" s="49"/>
      <c r="J36" s="49"/>
      <c r="K36" s="49"/>
    </row>
    <row r="37" spans="1:11" ht="13.5" customHeight="1">
      <c r="A37" s="49"/>
      <c r="B37" s="49"/>
      <c r="C37" s="49"/>
      <c r="D37" s="49"/>
      <c r="E37" s="49"/>
      <c r="F37" s="49"/>
      <c r="G37" s="49"/>
      <c r="H37" s="49"/>
      <c r="I37" s="49"/>
      <c r="J37" s="49"/>
      <c r="K37" s="49"/>
    </row>
    <row r="38" spans="1:11" ht="13.5" customHeight="1">
      <c r="A38" s="46" t="s">
        <v>164</v>
      </c>
      <c r="B38" s="49"/>
      <c r="C38" s="49"/>
      <c r="D38" s="49"/>
      <c r="E38" s="49"/>
      <c r="F38" s="49"/>
      <c r="G38" s="49"/>
      <c r="H38" s="49"/>
      <c r="I38" s="49"/>
      <c r="J38" s="49"/>
      <c r="K38" s="49"/>
    </row>
    <row r="39" spans="1:11" ht="81" customHeight="1">
      <c r="A39" s="49" t="s">
        <v>165</v>
      </c>
      <c r="B39" s="49"/>
      <c r="C39" s="49"/>
      <c r="D39" s="49"/>
      <c r="E39" s="49"/>
      <c r="F39" s="49"/>
      <c r="G39" s="49"/>
      <c r="H39" s="49"/>
      <c r="I39" s="49"/>
      <c r="J39" s="49"/>
      <c r="K39" s="49"/>
    </row>
    <row r="40" spans="1:11" ht="13.5" customHeight="1">
      <c r="A40" s="49"/>
      <c r="B40" s="49"/>
      <c r="C40" s="49"/>
      <c r="D40" s="49"/>
      <c r="E40" s="49"/>
      <c r="F40" s="49"/>
      <c r="G40" s="49"/>
      <c r="H40" s="49"/>
      <c r="I40" s="49"/>
      <c r="J40" s="49"/>
      <c r="K40" s="49"/>
    </row>
    <row r="41" spans="1:11" ht="13.5" customHeight="1">
      <c r="A41" s="49" t="s">
        <v>166</v>
      </c>
      <c r="B41" s="49"/>
      <c r="C41" s="49"/>
      <c r="D41" s="49"/>
      <c r="E41" s="49"/>
      <c r="F41" s="49"/>
      <c r="G41" s="49"/>
      <c r="H41" s="49"/>
      <c r="I41" s="49"/>
      <c r="J41" s="49"/>
      <c r="K41" s="49"/>
    </row>
    <row r="42" spans="1:11" ht="13.5" customHeight="1">
      <c r="A42" s="49"/>
      <c r="B42" s="49"/>
      <c r="C42" s="49"/>
      <c r="D42" s="49"/>
      <c r="E42" s="49"/>
      <c r="F42" s="49"/>
      <c r="G42" s="49"/>
      <c r="H42" s="49"/>
      <c r="I42" s="49"/>
      <c r="J42" s="49"/>
      <c r="K42" s="49"/>
    </row>
    <row r="43" spans="1:11" ht="13.5" customHeight="1">
      <c r="A43" s="49" t="s">
        <v>167</v>
      </c>
      <c r="B43" s="49"/>
      <c r="C43" s="49"/>
      <c r="D43" s="49"/>
      <c r="E43" s="49"/>
      <c r="F43" s="49"/>
      <c r="G43" s="49"/>
      <c r="H43" s="49"/>
      <c r="I43" s="49"/>
      <c r="J43" s="49"/>
      <c r="K43" s="49"/>
    </row>
    <row r="44" spans="1:11" ht="72.75" customHeight="1">
      <c r="A44" s="49" t="s">
        <v>168</v>
      </c>
      <c r="B44" s="49"/>
      <c r="C44" s="49"/>
      <c r="D44" s="49"/>
      <c r="E44" s="49"/>
      <c r="F44" s="49"/>
      <c r="G44" s="49"/>
      <c r="H44" s="49"/>
      <c r="I44" s="49"/>
      <c r="J44" s="49"/>
      <c r="K44" s="49"/>
    </row>
    <row r="45" spans="1:11" ht="30.75" customHeight="1">
      <c r="A45" s="49" t="s">
        <v>169</v>
      </c>
      <c r="B45" s="51"/>
      <c r="C45" s="51"/>
      <c r="D45" s="51"/>
      <c r="E45" s="51"/>
      <c r="F45" s="51"/>
      <c r="G45" s="51"/>
      <c r="H45" s="51"/>
      <c r="I45" s="51"/>
      <c r="J45" s="51"/>
      <c r="K45" s="51"/>
    </row>
    <row r="46" spans="1:11" ht="13.5" customHeight="1">
      <c r="A46" s="49" t="s">
        <v>170</v>
      </c>
      <c r="B46" s="51"/>
      <c r="C46" s="51"/>
      <c r="D46" s="51"/>
      <c r="E46" s="51"/>
      <c r="F46" s="51"/>
      <c r="G46" s="51"/>
      <c r="H46" s="51"/>
      <c r="I46" s="51"/>
      <c r="J46" s="51"/>
      <c r="K46" s="51"/>
    </row>
    <row r="47" spans="1:11" ht="13.5" customHeight="1">
      <c r="A47" s="49" t="s">
        <v>171</v>
      </c>
      <c r="B47" s="51"/>
      <c r="C47" s="51"/>
      <c r="D47" s="51"/>
      <c r="E47" s="51"/>
      <c r="F47" s="51"/>
      <c r="G47" s="51"/>
      <c r="H47" s="51"/>
      <c r="I47" s="51"/>
      <c r="J47" s="51"/>
      <c r="K47" s="51"/>
    </row>
    <row r="48" spans="1:11" ht="13.5" customHeight="1">
      <c r="A48" s="49" t="s">
        <v>172</v>
      </c>
      <c r="B48" s="51"/>
      <c r="C48" s="51"/>
      <c r="D48" s="51"/>
      <c r="E48" s="51"/>
      <c r="F48" s="51"/>
      <c r="G48" s="51"/>
      <c r="H48" s="51"/>
      <c r="I48" s="51"/>
      <c r="J48" s="51"/>
      <c r="K48" s="51"/>
    </row>
    <row r="49" spans="1:11" ht="41.25" customHeight="1">
      <c r="A49" s="49" t="s">
        <v>173</v>
      </c>
      <c r="B49" s="51"/>
      <c r="C49" s="51"/>
      <c r="D49" s="51"/>
      <c r="E49" s="51"/>
      <c r="F49" s="51"/>
      <c r="G49" s="51"/>
      <c r="H49" s="51"/>
      <c r="I49" s="51"/>
      <c r="J49" s="51"/>
      <c r="K49" s="51"/>
    </row>
    <row r="50" spans="1:11" ht="13.5" customHeight="1">
      <c r="A50" s="46" t="s">
        <v>174</v>
      </c>
      <c r="B50" s="51"/>
      <c r="C50" s="51"/>
      <c r="D50" s="51"/>
      <c r="E50" s="51"/>
      <c r="F50" s="51"/>
      <c r="G50" s="51"/>
      <c r="H50" s="51"/>
      <c r="I50" s="51"/>
      <c r="J50" s="51"/>
      <c r="K50" s="51"/>
    </row>
    <row r="51" spans="1:11" ht="62.25" customHeight="1">
      <c r="A51" s="49" t="s">
        <v>175</v>
      </c>
      <c r="B51" s="51"/>
      <c r="C51" s="51"/>
      <c r="D51" s="51"/>
      <c r="E51" s="51"/>
      <c r="F51" s="51"/>
      <c r="G51" s="51"/>
      <c r="H51" s="51"/>
      <c r="I51" s="51"/>
      <c r="J51" s="51"/>
      <c r="K51" s="51"/>
    </row>
    <row r="52" spans="1:11" ht="6.75" customHeight="1">
      <c r="A52" s="49"/>
      <c r="B52" s="51"/>
      <c r="C52" s="51"/>
      <c r="D52" s="51"/>
      <c r="E52" s="51"/>
      <c r="F52" s="51"/>
      <c r="G52" s="51"/>
      <c r="H52" s="51"/>
      <c r="I52" s="51"/>
      <c r="J52" s="51"/>
      <c r="K52" s="51"/>
    </row>
    <row r="53" spans="1:11" ht="71.25" customHeight="1">
      <c r="A53" s="49" t="s">
        <v>176</v>
      </c>
      <c r="B53" s="51"/>
      <c r="C53" s="51"/>
      <c r="D53" s="51"/>
      <c r="E53" s="51"/>
      <c r="F53" s="51"/>
      <c r="G53" s="51"/>
      <c r="H53" s="51"/>
      <c r="I53" s="51"/>
      <c r="J53" s="51"/>
      <c r="K53" s="51"/>
    </row>
    <row r="54" spans="1:11" ht="13.5" customHeight="1">
      <c r="A54" s="49"/>
      <c r="B54" s="51"/>
      <c r="C54" s="51"/>
      <c r="D54" s="51"/>
      <c r="E54" s="51"/>
      <c r="F54" s="51"/>
      <c r="G54" s="51"/>
      <c r="H54" s="51"/>
      <c r="I54" s="51"/>
      <c r="J54" s="51"/>
      <c r="K54" s="51"/>
    </row>
    <row r="55" spans="1:11" ht="13.5" customHeight="1">
      <c r="A55" s="46" t="s">
        <v>177</v>
      </c>
      <c r="B55" s="51"/>
      <c r="C55" s="51"/>
      <c r="D55" s="51"/>
      <c r="E55" s="51"/>
      <c r="F55" s="51"/>
      <c r="G55" s="51"/>
      <c r="H55" s="51"/>
      <c r="I55" s="51"/>
      <c r="J55" s="51"/>
      <c r="K55" s="51"/>
    </row>
    <row r="56" spans="1:11" ht="99" customHeight="1">
      <c r="A56" s="49" t="s">
        <v>178</v>
      </c>
      <c r="B56" s="51"/>
      <c r="C56" s="51"/>
      <c r="D56" s="51"/>
      <c r="E56" s="51"/>
      <c r="F56" s="51"/>
      <c r="G56" s="51"/>
      <c r="H56" s="51"/>
      <c r="I56" s="51"/>
      <c r="J56" s="51"/>
      <c r="K56" s="51"/>
    </row>
    <row r="57" spans="1:11" ht="13.5" customHeight="1">
      <c r="A57" s="49" t="s">
        <v>179</v>
      </c>
      <c r="B57" s="51"/>
      <c r="C57" s="51"/>
      <c r="D57" s="51"/>
      <c r="E57" s="51"/>
      <c r="F57" s="51"/>
      <c r="G57" s="51"/>
      <c r="H57" s="51"/>
      <c r="I57" s="51"/>
      <c r="J57" s="51"/>
      <c r="K57" s="51"/>
    </row>
    <row r="58" spans="1:11" ht="13.5" customHeight="1">
      <c r="A58" s="49"/>
      <c r="B58" s="51"/>
      <c r="C58" s="51"/>
      <c r="D58" s="51"/>
      <c r="E58" s="51"/>
      <c r="F58" s="51"/>
      <c r="G58" s="51"/>
      <c r="H58" s="51"/>
      <c r="I58" s="51"/>
      <c r="J58" s="51"/>
      <c r="K58" s="51"/>
    </row>
    <row r="59" spans="1:11" ht="13.5" customHeight="1">
      <c r="A59" s="49" t="s">
        <v>180</v>
      </c>
      <c r="B59" s="51"/>
      <c r="C59" s="51"/>
      <c r="D59" s="51"/>
      <c r="E59" s="51"/>
      <c r="F59" s="51"/>
      <c r="G59" s="51"/>
      <c r="H59" s="51"/>
      <c r="I59" s="51"/>
      <c r="J59" s="51"/>
      <c r="K59" s="51"/>
    </row>
    <row r="60" spans="1:11" ht="39" customHeight="1">
      <c r="A60" s="49" t="s">
        <v>181</v>
      </c>
      <c r="B60" s="51"/>
      <c r="C60" s="51"/>
      <c r="D60" s="51"/>
      <c r="E60" s="51"/>
      <c r="F60" s="51"/>
      <c r="G60" s="51"/>
      <c r="H60" s="51"/>
      <c r="I60" s="51"/>
      <c r="J60" s="51"/>
      <c r="K60" s="51"/>
    </row>
    <row r="61" spans="1:11" ht="45" customHeight="1">
      <c r="A61" s="49" t="s">
        <v>182</v>
      </c>
      <c r="B61" s="51"/>
      <c r="C61" s="51"/>
      <c r="D61" s="51"/>
      <c r="E61" s="51"/>
      <c r="F61" s="51"/>
      <c r="G61" s="51"/>
      <c r="H61" s="51"/>
      <c r="I61" s="51"/>
      <c r="J61" s="51"/>
      <c r="K61" s="51"/>
    </row>
    <row r="62" spans="1:11" ht="13.5" customHeight="1">
      <c r="A62" s="49" t="s">
        <v>183</v>
      </c>
      <c r="B62" s="51"/>
      <c r="C62" s="51"/>
      <c r="D62" s="51"/>
      <c r="E62" s="51"/>
      <c r="F62" s="51"/>
      <c r="G62" s="51"/>
      <c r="H62" s="51"/>
      <c r="I62" s="51"/>
      <c r="J62" s="51"/>
      <c r="K62" s="51"/>
    </row>
    <row r="63" spans="1:11" ht="33.75" customHeight="1">
      <c r="A63" s="49" t="s">
        <v>184</v>
      </c>
      <c r="B63" s="51"/>
      <c r="C63" s="51"/>
      <c r="D63" s="51"/>
      <c r="E63" s="51"/>
      <c r="F63" s="51"/>
      <c r="G63" s="51"/>
      <c r="H63" s="51"/>
      <c r="I63" s="51"/>
      <c r="J63" s="51"/>
      <c r="K63" s="51"/>
    </row>
    <row r="64" spans="1:11" ht="53.25" customHeight="1">
      <c r="A64" s="49" t="s">
        <v>185</v>
      </c>
      <c r="B64" s="51"/>
      <c r="C64" s="51"/>
      <c r="D64" s="51"/>
      <c r="E64" s="51"/>
      <c r="F64" s="51"/>
      <c r="G64" s="51"/>
      <c r="H64" s="51"/>
      <c r="I64" s="51"/>
      <c r="J64" s="51"/>
      <c r="K64" s="51"/>
    </row>
    <row r="65" spans="1:11" ht="42.75" customHeight="1">
      <c r="A65" s="49" t="s">
        <v>186</v>
      </c>
      <c r="B65" s="51"/>
      <c r="C65" s="51"/>
      <c r="D65" s="51"/>
      <c r="E65" s="51"/>
      <c r="F65" s="51"/>
      <c r="G65" s="51"/>
      <c r="H65" s="51"/>
      <c r="I65" s="51"/>
      <c r="J65" s="51"/>
      <c r="K65" s="51"/>
    </row>
    <row r="66" spans="1:11" ht="28.5" customHeight="1">
      <c r="A66" s="49" t="s">
        <v>187</v>
      </c>
      <c r="B66" s="51"/>
      <c r="C66" s="51"/>
      <c r="D66" s="51"/>
      <c r="E66" s="51"/>
      <c r="F66" s="51"/>
      <c r="G66" s="51"/>
      <c r="H66" s="51"/>
      <c r="I66" s="51"/>
      <c r="J66" s="51"/>
      <c r="K66" s="51"/>
    </row>
    <row r="67" spans="1:11" ht="13.5" customHeight="1">
      <c r="A67" s="49" t="s">
        <v>188</v>
      </c>
      <c r="B67" s="51"/>
      <c r="C67" s="51"/>
      <c r="D67" s="51"/>
      <c r="E67" s="51"/>
      <c r="F67" s="51"/>
      <c r="G67" s="51"/>
      <c r="H67" s="51"/>
      <c r="I67" s="51"/>
      <c r="J67" s="51"/>
      <c r="K67" s="51"/>
    </row>
    <row r="68" spans="1:11" ht="44.25" customHeight="1">
      <c r="A68" s="49" t="s">
        <v>189</v>
      </c>
      <c r="B68" s="51"/>
      <c r="C68" s="51"/>
      <c r="D68" s="51"/>
      <c r="E68" s="51"/>
      <c r="F68" s="51"/>
      <c r="G68" s="51"/>
      <c r="H68" s="51"/>
      <c r="I68" s="51"/>
      <c r="J68" s="51"/>
      <c r="K68" s="51"/>
    </row>
    <row r="69" spans="1:11" ht="13.5" customHeight="1">
      <c r="A69" s="49" t="s">
        <v>190</v>
      </c>
      <c r="B69" s="51"/>
      <c r="C69" s="51"/>
      <c r="D69" s="51"/>
      <c r="E69" s="51"/>
      <c r="F69" s="51"/>
      <c r="G69" s="51"/>
      <c r="H69" s="51"/>
      <c r="I69" s="51"/>
      <c r="J69" s="51"/>
      <c r="K69" s="51"/>
    </row>
    <row r="70" spans="1:11" ht="13.5" customHeight="1">
      <c r="A70" s="49" t="s">
        <v>191</v>
      </c>
      <c r="B70" s="51"/>
      <c r="C70" s="51"/>
      <c r="D70" s="51"/>
      <c r="E70" s="51"/>
      <c r="F70" s="51"/>
      <c r="G70" s="51"/>
      <c r="H70" s="51"/>
      <c r="I70" s="51"/>
      <c r="J70" s="51"/>
      <c r="K70" s="51"/>
    </row>
    <row r="71" spans="1:11" ht="13.5" customHeight="1">
      <c r="A71" s="49" t="s">
        <v>192</v>
      </c>
      <c r="B71" s="51"/>
      <c r="C71" s="51"/>
      <c r="D71" s="51"/>
      <c r="E71" s="51"/>
      <c r="F71" s="51"/>
      <c r="G71" s="51"/>
      <c r="H71" s="51"/>
      <c r="I71" s="51"/>
      <c r="J71" s="51"/>
      <c r="K71" s="51"/>
    </row>
    <row r="72" spans="1:11" ht="13.5" customHeight="1">
      <c r="A72" s="46" t="s">
        <v>193</v>
      </c>
      <c r="B72" s="51"/>
      <c r="C72" s="51"/>
      <c r="D72" s="51"/>
      <c r="E72" s="51"/>
      <c r="F72" s="51"/>
      <c r="G72" s="51"/>
      <c r="H72" s="51"/>
      <c r="I72" s="51"/>
      <c r="J72" s="51"/>
      <c r="K72" s="51"/>
    </row>
    <row r="73" spans="1:11" ht="13.5" customHeight="1">
      <c r="A73" s="52"/>
      <c r="B73" s="51"/>
      <c r="C73" s="51"/>
      <c r="D73" s="51"/>
      <c r="E73" s="51"/>
      <c r="F73" s="51"/>
      <c r="G73" s="51"/>
      <c r="H73" s="51"/>
      <c r="I73" s="51"/>
      <c r="J73" s="51"/>
      <c r="K73" s="51"/>
    </row>
    <row r="74" spans="1:11" ht="13.5" customHeight="1">
      <c r="A74" s="49" t="s">
        <v>194</v>
      </c>
      <c r="B74" s="51"/>
      <c r="C74" s="51"/>
      <c r="D74" s="51"/>
      <c r="E74" s="51"/>
      <c r="F74" s="51"/>
      <c r="G74" s="51"/>
      <c r="H74" s="51"/>
      <c r="I74" s="51"/>
      <c r="J74" s="51"/>
      <c r="K74" s="51"/>
    </row>
    <row r="75" spans="1:11" ht="13.5" customHeight="1">
      <c r="A75" s="49" t="s">
        <v>195</v>
      </c>
      <c r="B75" s="51"/>
      <c r="C75" s="51"/>
      <c r="D75" s="51"/>
      <c r="E75" s="51"/>
      <c r="F75" s="51"/>
      <c r="G75" s="51"/>
      <c r="H75" s="51"/>
      <c r="I75" s="51"/>
      <c r="J75" s="51"/>
      <c r="K75" s="51"/>
    </row>
    <row r="76" spans="1:11" ht="54" customHeight="1">
      <c r="A76" s="49" t="s">
        <v>196</v>
      </c>
      <c r="B76" s="51"/>
      <c r="C76" s="51"/>
      <c r="D76" s="51"/>
      <c r="E76" s="51"/>
      <c r="F76" s="51"/>
      <c r="G76" s="51"/>
      <c r="H76" s="51"/>
      <c r="I76" s="51"/>
      <c r="J76" s="51"/>
      <c r="K76" s="51"/>
    </row>
    <row r="77" spans="1:11" ht="13.5" customHeight="1">
      <c r="A77" s="49" t="s">
        <v>197</v>
      </c>
      <c r="B77" s="51"/>
      <c r="C77" s="51"/>
      <c r="D77" s="51"/>
      <c r="E77" s="51"/>
      <c r="F77" s="51"/>
      <c r="G77" s="51"/>
      <c r="H77" s="51"/>
      <c r="I77" s="51"/>
      <c r="J77" s="51"/>
      <c r="K77" s="51"/>
    </row>
    <row r="78" spans="1:11" ht="31.5" customHeight="1">
      <c r="A78" s="49" t="s">
        <v>198</v>
      </c>
      <c r="B78" s="51"/>
      <c r="C78" s="51"/>
      <c r="D78" s="51"/>
      <c r="E78" s="51"/>
      <c r="F78" s="51"/>
      <c r="G78" s="51"/>
      <c r="H78" s="51"/>
      <c r="I78" s="51"/>
      <c r="J78" s="51"/>
      <c r="K78" s="51"/>
    </row>
    <row r="79" spans="1:11" ht="13.5" customHeight="1">
      <c r="A79" s="49" t="s">
        <v>199</v>
      </c>
      <c r="B79" s="51"/>
      <c r="C79" s="51"/>
      <c r="D79" s="51"/>
      <c r="E79" s="51"/>
      <c r="F79" s="51"/>
      <c r="G79" s="51"/>
      <c r="H79" s="51"/>
      <c r="I79" s="51"/>
      <c r="J79" s="51"/>
      <c r="K79" s="51"/>
    </row>
    <row r="80" spans="1:11" ht="66.75" customHeight="1">
      <c r="A80" s="49" t="s">
        <v>200</v>
      </c>
      <c r="B80" s="51"/>
      <c r="C80" s="51"/>
      <c r="D80" s="51"/>
      <c r="E80" s="51"/>
      <c r="F80" s="51"/>
      <c r="G80" s="51"/>
      <c r="H80" s="51"/>
      <c r="I80" s="51"/>
      <c r="J80" s="51"/>
      <c r="K80" s="51"/>
    </row>
    <row r="81" spans="1:11" ht="13.5" customHeight="1">
      <c r="A81" s="49" t="s">
        <v>201</v>
      </c>
      <c r="B81" s="51"/>
      <c r="C81" s="51"/>
      <c r="D81" s="51"/>
      <c r="E81" s="51"/>
      <c r="F81" s="51"/>
      <c r="G81" s="51"/>
      <c r="H81" s="51"/>
      <c r="I81" s="51"/>
      <c r="J81" s="51"/>
      <c r="K81" s="51"/>
    </row>
    <row r="82" spans="1:11" ht="13.5" customHeight="1">
      <c r="A82" s="49"/>
      <c r="B82" s="51"/>
      <c r="C82" s="51"/>
      <c r="D82" s="51"/>
      <c r="E82" s="51"/>
      <c r="F82" s="51"/>
      <c r="G82" s="51"/>
      <c r="H82" s="51"/>
      <c r="I82" s="51"/>
      <c r="J82" s="51"/>
      <c r="K82" s="51"/>
    </row>
    <row r="83" spans="1:11" ht="13.5" customHeight="1">
      <c r="A83" s="49" t="s">
        <v>202</v>
      </c>
      <c r="B83" s="51"/>
      <c r="C83" s="51"/>
      <c r="D83" s="51"/>
      <c r="E83" s="51"/>
      <c r="F83" s="51"/>
      <c r="G83" s="51"/>
      <c r="H83" s="51"/>
      <c r="I83" s="51"/>
      <c r="J83" s="51"/>
      <c r="K83" s="51"/>
    </row>
    <row r="84" spans="1:11" ht="13.5" customHeight="1">
      <c r="A84" s="49" t="s">
        <v>203</v>
      </c>
      <c r="B84" s="51"/>
      <c r="C84" s="51"/>
      <c r="D84" s="51"/>
      <c r="E84" s="51"/>
      <c r="F84" s="51"/>
      <c r="G84" s="51"/>
      <c r="H84" s="51"/>
      <c r="I84" s="51"/>
      <c r="J84" s="51"/>
      <c r="K84" s="51"/>
    </row>
    <row r="85" spans="1:11" ht="13.5" customHeight="1">
      <c r="A85" s="49"/>
      <c r="B85" s="51"/>
      <c r="C85" s="51"/>
      <c r="D85" s="51"/>
      <c r="E85" s="51"/>
      <c r="F85" s="51"/>
      <c r="G85" s="51"/>
      <c r="H85" s="51"/>
      <c r="I85" s="51"/>
      <c r="J85" s="51"/>
      <c r="K85" s="51"/>
    </row>
    <row r="86" spans="1:11" ht="13.5" customHeight="1">
      <c r="A86" s="49" t="s">
        <v>204</v>
      </c>
      <c r="B86" s="51"/>
      <c r="C86" s="51"/>
      <c r="D86" s="51"/>
      <c r="E86" s="51"/>
      <c r="F86" s="51"/>
      <c r="G86" s="51"/>
      <c r="H86" s="51"/>
      <c r="I86" s="51"/>
      <c r="J86" s="51"/>
      <c r="K86" s="51"/>
    </row>
    <row r="87" spans="1:11" ht="13.5" customHeight="1">
      <c r="A87" s="49" t="s">
        <v>205</v>
      </c>
      <c r="B87" s="51"/>
      <c r="C87" s="51"/>
      <c r="D87" s="51"/>
      <c r="E87" s="51"/>
      <c r="F87" s="51"/>
      <c r="G87" s="51"/>
      <c r="H87" s="51"/>
      <c r="I87" s="51"/>
      <c r="J87" s="51"/>
      <c r="K87" s="51"/>
    </row>
    <row r="88" spans="1:11" ht="13.5" customHeight="1">
      <c r="A88" s="49" t="s">
        <v>206</v>
      </c>
      <c r="B88" s="51"/>
      <c r="C88" s="51"/>
      <c r="D88" s="51"/>
      <c r="E88" s="51"/>
      <c r="F88" s="51"/>
      <c r="G88" s="51"/>
      <c r="H88" s="51"/>
      <c r="I88" s="51"/>
      <c r="J88" s="51"/>
      <c r="K88" s="51"/>
    </row>
    <row r="89" spans="1:11" ht="13.5" customHeight="1">
      <c r="A89" s="49" t="s">
        <v>207</v>
      </c>
      <c r="B89" s="51"/>
      <c r="C89" s="51"/>
      <c r="D89" s="51"/>
      <c r="E89" s="51"/>
      <c r="F89" s="51"/>
      <c r="G89" s="51"/>
      <c r="H89" s="51"/>
      <c r="I89" s="51"/>
      <c r="J89" s="51"/>
      <c r="K89" s="51"/>
    </row>
    <row r="90" spans="1:11" ht="13.5" customHeight="1">
      <c r="A90" s="49" t="s">
        <v>208</v>
      </c>
      <c r="B90" s="51"/>
      <c r="C90" s="51"/>
      <c r="D90" s="51"/>
      <c r="E90" s="51"/>
      <c r="F90" s="51"/>
      <c r="G90" s="51"/>
      <c r="H90" s="51"/>
      <c r="I90" s="51"/>
      <c r="J90" s="51"/>
      <c r="K90" s="51"/>
    </row>
    <row r="91" spans="1:11" ht="13.5" customHeight="1">
      <c r="A91" s="49" t="s">
        <v>209</v>
      </c>
      <c r="B91" s="51"/>
      <c r="C91" s="51"/>
      <c r="D91" s="51"/>
      <c r="E91" s="51"/>
      <c r="F91" s="51"/>
      <c r="G91" s="51"/>
      <c r="H91" s="51"/>
      <c r="I91" s="51"/>
      <c r="J91" s="51"/>
      <c r="K91" s="51"/>
    </row>
    <row r="92" spans="1:11" ht="13.5" customHeight="1">
      <c r="A92" s="49" t="s">
        <v>210</v>
      </c>
      <c r="B92" s="51"/>
      <c r="C92" s="51"/>
      <c r="D92" s="51"/>
      <c r="E92" s="51"/>
      <c r="F92" s="51"/>
      <c r="G92" s="51"/>
      <c r="H92" s="51"/>
      <c r="I92" s="51"/>
      <c r="J92" s="51"/>
      <c r="K92" s="51"/>
    </row>
    <row r="93" spans="1:11" ht="13.5" customHeight="1">
      <c r="A93" s="49" t="s">
        <v>211</v>
      </c>
      <c r="B93" s="51"/>
      <c r="C93" s="51"/>
      <c r="D93" s="51"/>
      <c r="E93" s="51"/>
      <c r="F93" s="51"/>
      <c r="G93" s="51"/>
      <c r="H93" s="51"/>
      <c r="I93" s="51"/>
      <c r="J93" s="51"/>
      <c r="K93" s="51"/>
    </row>
    <row r="94" spans="1:11" ht="13.5" customHeight="1">
      <c r="A94" s="49" t="s">
        <v>212</v>
      </c>
      <c r="B94" s="51"/>
      <c r="C94" s="51"/>
      <c r="D94" s="51"/>
      <c r="E94" s="51"/>
      <c r="F94" s="51"/>
      <c r="G94" s="51"/>
      <c r="H94" s="51"/>
      <c r="I94" s="51"/>
      <c r="J94" s="51"/>
      <c r="K94" s="51"/>
    </row>
    <row r="95" spans="1:11" ht="13.5" customHeight="1">
      <c r="A95" s="49" t="s">
        <v>213</v>
      </c>
      <c r="B95" s="51"/>
      <c r="C95" s="51"/>
      <c r="D95" s="51"/>
      <c r="E95" s="51"/>
      <c r="F95" s="51"/>
      <c r="G95" s="51"/>
      <c r="H95" s="51"/>
      <c r="I95" s="51"/>
      <c r="J95" s="51"/>
      <c r="K95" s="51"/>
    </row>
    <row r="96" spans="1:11" ht="13.5" customHeight="1">
      <c r="A96" s="49" t="s">
        <v>214</v>
      </c>
      <c r="B96" s="51"/>
      <c r="C96" s="51"/>
      <c r="D96" s="51"/>
      <c r="E96" s="51"/>
      <c r="F96" s="51"/>
      <c r="G96" s="51"/>
      <c r="H96" s="51"/>
      <c r="I96" s="51"/>
      <c r="J96" s="51"/>
      <c r="K96" s="51"/>
    </row>
    <row r="97" spans="1:11" ht="13.5" customHeight="1">
      <c r="A97" s="49" t="s">
        <v>215</v>
      </c>
      <c r="B97" s="51"/>
      <c r="C97" s="51"/>
      <c r="D97" s="51"/>
      <c r="E97" s="51"/>
      <c r="F97" s="51"/>
      <c r="G97" s="51"/>
      <c r="H97" s="51"/>
      <c r="I97" s="51"/>
      <c r="J97" s="51"/>
      <c r="K97" s="51"/>
    </row>
    <row r="98" spans="1:11" ht="13.5" customHeight="1">
      <c r="A98" s="49" t="s">
        <v>216</v>
      </c>
      <c r="B98" s="51"/>
      <c r="C98" s="51"/>
      <c r="D98" s="51"/>
      <c r="E98" s="51"/>
      <c r="F98" s="51"/>
      <c r="G98" s="51"/>
      <c r="H98" s="51"/>
      <c r="I98" s="51"/>
      <c r="J98" s="51"/>
      <c r="K98" s="51"/>
    </row>
    <row r="99" spans="1:11" ht="13.5" customHeight="1">
      <c r="A99" s="49" t="s">
        <v>217</v>
      </c>
      <c r="B99" s="51"/>
      <c r="C99" s="51"/>
      <c r="D99" s="51"/>
      <c r="E99" s="51"/>
      <c r="F99" s="51"/>
      <c r="G99" s="51"/>
      <c r="H99" s="51"/>
      <c r="I99" s="51"/>
      <c r="J99" s="51"/>
      <c r="K99" s="51"/>
    </row>
    <row r="100" spans="1:11" ht="13.5" customHeight="1">
      <c r="A100" s="49" t="s">
        <v>218</v>
      </c>
      <c r="B100" s="51"/>
      <c r="C100" s="51"/>
      <c r="D100" s="51"/>
      <c r="E100" s="51"/>
      <c r="F100" s="51"/>
      <c r="G100" s="51"/>
      <c r="H100" s="51"/>
      <c r="I100" s="51"/>
      <c r="J100" s="51"/>
      <c r="K100" s="51"/>
    </row>
    <row r="101" spans="1:11" ht="13.5" customHeight="1">
      <c r="A101" s="49" t="s">
        <v>219</v>
      </c>
      <c r="B101" s="51"/>
      <c r="C101" s="51"/>
      <c r="D101" s="51"/>
      <c r="E101" s="51"/>
      <c r="F101" s="51"/>
      <c r="G101" s="51"/>
      <c r="H101" s="51"/>
      <c r="I101" s="51"/>
      <c r="J101" s="51"/>
      <c r="K101" s="51"/>
    </row>
    <row r="102" spans="1:11" ht="13.5" customHeight="1">
      <c r="A102" s="52"/>
      <c r="B102" s="51"/>
      <c r="C102" s="51"/>
      <c r="D102" s="51"/>
      <c r="E102" s="51"/>
      <c r="F102" s="51"/>
      <c r="G102" s="51"/>
      <c r="H102" s="51"/>
      <c r="I102" s="51"/>
      <c r="J102" s="51"/>
      <c r="K102" s="51"/>
    </row>
    <row r="103" spans="1:11" ht="13.5" customHeight="1">
      <c r="A103" s="52"/>
      <c r="B103" s="51"/>
      <c r="C103" s="51"/>
      <c r="D103" s="51"/>
      <c r="E103" s="51"/>
      <c r="F103" s="51"/>
      <c r="G103" s="51"/>
      <c r="H103" s="51"/>
      <c r="I103" s="51"/>
      <c r="J103" s="51"/>
      <c r="K103" s="51"/>
    </row>
    <row r="104" spans="1:11" ht="13.5" customHeight="1">
      <c r="A104" s="52"/>
      <c r="B104" s="51"/>
      <c r="C104" s="51"/>
      <c r="D104" s="51"/>
      <c r="E104" s="51"/>
      <c r="F104" s="51"/>
      <c r="G104" s="51"/>
      <c r="H104" s="51"/>
      <c r="I104" s="51"/>
      <c r="J104" s="51"/>
      <c r="K104" s="51"/>
    </row>
    <row r="105" spans="1:11" ht="13.5" customHeight="1">
      <c r="A105" s="52"/>
      <c r="B105" s="51"/>
      <c r="C105" s="51"/>
      <c r="D105" s="51"/>
      <c r="E105" s="51"/>
      <c r="F105" s="51"/>
      <c r="G105" s="51"/>
      <c r="H105" s="51"/>
      <c r="I105" s="51"/>
      <c r="J105" s="51"/>
      <c r="K105" s="51"/>
    </row>
    <row r="106" spans="1:11" ht="13.5" customHeight="1">
      <c r="A106" s="52"/>
      <c r="B106" s="51"/>
      <c r="C106" s="51"/>
      <c r="D106" s="51"/>
      <c r="E106" s="51"/>
      <c r="F106" s="51"/>
      <c r="G106" s="51"/>
      <c r="H106" s="51"/>
      <c r="I106" s="51"/>
      <c r="J106" s="51"/>
      <c r="K106" s="51"/>
    </row>
    <row r="107" spans="1:11" ht="13.5" customHeight="1">
      <c r="A107" s="52"/>
      <c r="B107" s="51"/>
      <c r="C107" s="51"/>
      <c r="D107" s="51"/>
      <c r="E107" s="51"/>
      <c r="F107" s="51"/>
      <c r="G107" s="51"/>
      <c r="H107" s="51"/>
      <c r="I107" s="51"/>
      <c r="J107" s="51"/>
      <c r="K107" s="51"/>
    </row>
    <row r="108" spans="1:11" ht="13.5" customHeight="1">
      <c r="A108" s="52"/>
      <c r="B108" s="51"/>
      <c r="C108" s="51"/>
      <c r="D108" s="51"/>
      <c r="E108" s="51"/>
      <c r="F108" s="51"/>
      <c r="G108" s="51"/>
      <c r="H108" s="51"/>
      <c r="I108" s="51"/>
      <c r="J108" s="51"/>
      <c r="K108" s="51"/>
    </row>
    <row r="109" spans="1:11" ht="13.5" customHeight="1">
      <c r="A109" s="52"/>
      <c r="B109" s="51"/>
      <c r="C109" s="51"/>
      <c r="D109" s="51"/>
      <c r="E109" s="51"/>
      <c r="F109" s="51"/>
      <c r="G109" s="51"/>
      <c r="H109" s="51"/>
      <c r="I109" s="51"/>
      <c r="J109" s="51"/>
      <c r="K109" s="51"/>
    </row>
    <row r="110" spans="1:11" ht="13.5" customHeight="1">
      <c r="A110" s="52"/>
      <c r="B110" s="51"/>
      <c r="C110" s="51"/>
      <c r="D110" s="51"/>
      <c r="E110" s="51"/>
      <c r="F110" s="51"/>
      <c r="G110" s="51"/>
      <c r="H110" s="51"/>
      <c r="I110" s="51"/>
      <c r="J110" s="51"/>
      <c r="K110" s="51"/>
    </row>
    <row r="111" spans="1:11" ht="13.5" customHeight="1">
      <c r="A111" s="52"/>
      <c r="B111" s="49"/>
      <c r="C111" s="51"/>
      <c r="D111" s="51"/>
      <c r="E111" s="51"/>
      <c r="F111" s="51"/>
      <c r="G111" s="51"/>
      <c r="H111" s="51"/>
      <c r="I111" s="51"/>
      <c r="J111" s="51"/>
      <c r="K111" s="51"/>
    </row>
  </sheetData>
  <pageMargins left="0.78740157480314965" right="0.74803149606299213" top="1.2204724409448819" bottom="0.59055118110236227" header="0" footer="0"/>
  <pageSetup paperSize="9" scale="91"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548DD4"/>
    <pageSetUpPr fitToPage="1"/>
  </sheetPr>
  <dimension ref="A1:L233"/>
  <sheetViews>
    <sheetView view="pageBreakPreview" topLeftCell="A19" zoomScale="140" zoomScaleNormal="100" zoomScaleSheetLayoutView="140" workbookViewId="0">
      <selection activeCell="G29" sqref="G29"/>
    </sheetView>
  </sheetViews>
  <sheetFormatPr defaultColWidth="12.6640625" defaultRowHeight="15" customHeight="1"/>
  <cols>
    <col min="1" max="1" width="2.109375" style="129" customWidth="1"/>
    <col min="2" max="2" width="2.88671875" style="129" customWidth="1"/>
    <col min="3" max="3" width="2.44140625" style="129" customWidth="1"/>
    <col min="4" max="4" width="27.109375" style="129" customWidth="1"/>
    <col min="5" max="5" width="7.88671875" style="129" customWidth="1"/>
    <col min="6" max="6" width="3.6640625" style="129" customWidth="1"/>
    <col min="7" max="7" width="10" style="129" customWidth="1"/>
    <col min="8" max="8" width="13.88671875" style="129" customWidth="1"/>
    <col min="9" max="9" width="17.6640625" style="129" customWidth="1"/>
    <col min="10" max="10" width="8.109375" style="129" customWidth="1"/>
    <col min="11" max="11" width="12" style="129" customWidth="1"/>
    <col min="12" max="16384" width="12.6640625" style="129"/>
  </cols>
  <sheetData>
    <row r="1" spans="1:11" ht="13.5" customHeight="1" thickBot="1">
      <c r="A1" s="74" t="s">
        <v>18</v>
      </c>
      <c r="B1" s="75" t="s">
        <v>4</v>
      </c>
      <c r="C1" s="95"/>
      <c r="D1" s="324" t="s">
        <v>220</v>
      </c>
      <c r="E1" s="322"/>
      <c r="F1" s="76"/>
      <c r="G1" s="77"/>
      <c r="H1" s="78"/>
      <c r="I1" s="79"/>
      <c r="J1" s="80"/>
      <c r="K1" s="81"/>
    </row>
    <row r="2" spans="1:11" ht="13.5" customHeight="1">
      <c r="A2" s="59" t="s">
        <v>17</v>
      </c>
      <c r="B2" s="70" t="s">
        <v>17</v>
      </c>
      <c r="C2" s="60"/>
      <c r="D2" s="143"/>
      <c r="E2" s="82"/>
      <c r="F2" s="63"/>
      <c r="G2" s="64"/>
      <c r="H2" s="57"/>
      <c r="I2" s="82"/>
      <c r="J2" s="80"/>
      <c r="K2" s="83"/>
    </row>
    <row r="3" spans="1:11" ht="13.5" customHeight="1">
      <c r="A3" s="69"/>
      <c r="B3" s="70"/>
      <c r="C3" s="61"/>
      <c r="D3" s="66"/>
      <c r="E3" s="62" t="s">
        <v>6</v>
      </c>
      <c r="F3" s="63"/>
      <c r="G3" s="64" t="s">
        <v>7</v>
      </c>
      <c r="H3" s="57" t="s">
        <v>8</v>
      </c>
      <c r="I3" s="82"/>
      <c r="J3" s="80"/>
      <c r="K3" s="83"/>
    </row>
    <row r="4" spans="1:11" ht="13.5" customHeight="1">
      <c r="A4" s="69"/>
      <c r="B4" s="70"/>
      <c r="C4" s="61"/>
      <c r="D4" s="66"/>
      <c r="E4" s="62"/>
      <c r="F4" s="63"/>
      <c r="G4" s="64"/>
      <c r="H4" s="57"/>
      <c r="I4" s="82"/>
      <c r="J4" s="80"/>
      <c r="K4" s="83"/>
    </row>
    <row r="5" spans="1:11" s="84" customFormat="1" ht="47.25" customHeight="1">
      <c r="A5" s="67" t="s">
        <v>18</v>
      </c>
      <c r="B5" s="67" t="s">
        <v>4</v>
      </c>
      <c r="C5" s="68" t="s">
        <v>1</v>
      </c>
      <c r="D5" s="323" t="s">
        <v>270</v>
      </c>
      <c r="E5" s="323"/>
      <c r="F5" s="323"/>
      <c r="G5" s="323"/>
      <c r="H5" s="323"/>
      <c r="J5" s="85"/>
    </row>
    <row r="6" spans="1:11" s="84" customFormat="1" ht="11.25">
      <c r="A6" s="67"/>
      <c r="B6" s="67"/>
      <c r="C6" s="68"/>
      <c r="D6" s="73" t="s">
        <v>271</v>
      </c>
      <c r="E6" s="53"/>
      <c r="F6" s="148"/>
      <c r="G6" s="54"/>
      <c r="H6" s="55"/>
      <c r="J6" s="85"/>
    </row>
    <row r="7" spans="1:11" s="84" customFormat="1" ht="11.25">
      <c r="A7" s="67"/>
      <c r="B7" s="67"/>
      <c r="C7" s="68"/>
      <c r="D7" s="72" t="s">
        <v>224</v>
      </c>
      <c r="E7" s="53">
        <v>7.41</v>
      </c>
      <c r="F7" s="56" t="s">
        <v>225</v>
      </c>
      <c r="G7" s="54"/>
      <c r="H7" s="57">
        <f t="shared" ref="H7:H8" si="0">G7*E7</f>
        <v>0</v>
      </c>
      <c r="J7" s="85"/>
    </row>
    <row r="8" spans="1:11" s="84" customFormat="1" ht="11.25">
      <c r="A8" s="67"/>
      <c r="B8" s="67"/>
      <c r="C8" s="68"/>
      <c r="D8" s="72" t="s">
        <v>221</v>
      </c>
      <c r="E8" s="53">
        <f>(10.15*0.3*2*5)+(0.3*12*5)</f>
        <v>48.45</v>
      </c>
      <c r="F8" s="56" t="s">
        <v>226</v>
      </c>
      <c r="G8" s="54"/>
      <c r="H8" s="57">
        <f t="shared" si="0"/>
        <v>0</v>
      </c>
      <c r="J8" s="85"/>
    </row>
    <row r="9" spans="1:11" s="84" customFormat="1" ht="11.25">
      <c r="A9" s="67"/>
      <c r="B9" s="67"/>
      <c r="C9" s="68"/>
      <c r="D9" s="73" t="s">
        <v>292</v>
      </c>
      <c r="E9" s="53"/>
      <c r="F9" s="148"/>
      <c r="G9" s="54"/>
      <c r="H9" s="55"/>
      <c r="J9" s="85"/>
    </row>
    <row r="10" spans="1:11" s="84" customFormat="1" ht="11.25">
      <c r="A10" s="67"/>
      <c r="B10" s="67"/>
      <c r="C10" s="68"/>
      <c r="D10" s="72" t="s">
        <v>224</v>
      </c>
      <c r="E10" s="53">
        <f>18.48*0.3</f>
        <v>5.5439999999999996</v>
      </c>
      <c r="F10" s="56" t="s">
        <v>225</v>
      </c>
      <c r="G10" s="54"/>
      <c r="H10" s="57">
        <f t="shared" ref="H10:H11" si="1">G10*E10</f>
        <v>0</v>
      </c>
      <c r="J10" s="85"/>
    </row>
    <row r="11" spans="1:11" s="84" customFormat="1" ht="11.25">
      <c r="A11" s="67"/>
      <c r="B11" s="67"/>
      <c r="C11" s="68"/>
      <c r="D11" s="72" t="s">
        <v>221</v>
      </c>
      <c r="E11" s="53">
        <f>(10.15*0.3*2*4)+(0.3*8.2*5)</f>
        <v>36.659999999999997</v>
      </c>
      <c r="F11" s="56" t="s">
        <v>226</v>
      </c>
      <c r="G11" s="54"/>
      <c r="H11" s="57">
        <f t="shared" si="1"/>
        <v>0</v>
      </c>
      <c r="J11" s="85"/>
    </row>
    <row r="12" spans="1:11" s="84" customFormat="1" ht="11.25">
      <c r="A12" s="67"/>
      <c r="B12" s="67"/>
      <c r="C12" s="68"/>
      <c r="D12" s="72"/>
      <c r="E12" s="53"/>
      <c r="F12" s="56"/>
      <c r="G12" s="54"/>
      <c r="H12" s="58"/>
      <c r="J12" s="85"/>
    </row>
    <row r="13" spans="1:11" s="107" customFormat="1" ht="77.25" customHeight="1">
      <c r="A13" s="67" t="s">
        <v>18</v>
      </c>
      <c r="B13" s="67" t="s">
        <v>4</v>
      </c>
      <c r="C13" s="68" t="s">
        <v>4</v>
      </c>
      <c r="D13" s="323" t="s">
        <v>296</v>
      </c>
      <c r="E13" s="323"/>
      <c r="F13" s="323"/>
      <c r="G13" s="323"/>
      <c r="H13" s="323"/>
      <c r="I13" s="104"/>
      <c r="J13" s="105"/>
      <c r="K13" s="106"/>
    </row>
    <row r="14" spans="1:11" s="107" customFormat="1" ht="13.5" customHeight="1">
      <c r="A14" s="108"/>
      <c r="B14" s="109"/>
      <c r="C14" s="109"/>
      <c r="D14" s="72" t="s">
        <v>295</v>
      </c>
      <c r="E14" s="53">
        <f>0.911*0.6*72</f>
        <v>39.355199999999996</v>
      </c>
      <c r="F14" s="148" t="s">
        <v>10</v>
      </c>
      <c r="G14" s="54"/>
      <c r="H14" s="57">
        <f t="shared" ref="H14:H15" si="2">E14*G14</f>
        <v>0</v>
      </c>
      <c r="I14" s="104"/>
      <c r="J14" s="108"/>
      <c r="K14" s="106"/>
    </row>
    <row r="15" spans="1:11" s="107" customFormat="1" ht="13.5" customHeight="1">
      <c r="A15" s="110"/>
      <c r="B15" s="110"/>
      <c r="C15" s="111"/>
      <c r="D15" s="72" t="s">
        <v>275</v>
      </c>
      <c r="E15" s="53">
        <f>0.911*0.5*20</f>
        <v>9.11</v>
      </c>
      <c r="F15" s="148" t="s">
        <v>10</v>
      </c>
      <c r="G15" s="54"/>
      <c r="H15" s="57">
        <f t="shared" si="2"/>
        <v>0</v>
      </c>
      <c r="I15" s="112"/>
      <c r="J15" s="108"/>
      <c r="K15" s="106"/>
    </row>
    <row r="16" spans="1:11" s="107" customFormat="1" ht="13.5" customHeight="1">
      <c r="A16" s="110"/>
      <c r="B16" s="110"/>
      <c r="C16" s="111"/>
      <c r="D16" s="113"/>
      <c r="E16" s="112"/>
      <c r="F16" s="114"/>
      <c r="G16" s="115"/>
      <c r="H16" s="116"/>
      <c r="I16" s="112"/>
      <c r="J16" s="108"/>
      <c r="K16" s="106"/>
    </row>
    <row r="17" spans="1:12" s="107" customFormat="1" ht="77.25" customHeight="1">
      <c r="A17" s="67" t="s">
        <v>18</v>
      </c>
      <c r="B17" s="67" t="s">
        <v>4</v>
      </c>
      <c r="C17" s="68" t="s">
        <v>2</v>
      </c>
      <c r="D17" s="323" t="s">
        <v>293</v>
      </c>
      <c r="E17" s="323"/>
      <c r="F17" s="323"/>
      <c r="G17" s="323"/>
      <c r="H17" s="323"/>
      <c r="I17" s="104"/>
      <c r="J17" s="105"/>
      <c r="K17" s="106"/>
    </row>
    <row r="18" spans="1:12" s="107" customFormat="1" ht="13.5" customHeight="1">
      <c r="A18" s="108"/>
      <c r="B18" s="109"/>
      <c r="C18" s="109"/>
      <c r="D18" s="72" t="s">
        <v>294</v>
      </c>
      <c r="E18" s="53">
        <f>0.911*0.6*48</f>
        <v>26.236799999999999</v>
      </c>
      <c r="F18" s="148" t="s">
        <v>10</v>
      </c>
      <c r="G18" s="54"/>
      <c r="H18" s="57">
        <f t="shared" ref="H18:H19" si="3">E18*G18</f>
        <v>0</v>
      </c>
      <c r="I18" s="104"/>
      <c r="J18" s="108"/>
      <c r="K18" s="106"/>
    </row>
    <row r="19" spans="1:12" s="107" customFormat="1" ht="13.5" customHeight="1">
      <c r="A19" s="110"/>
      <c r="B19" s="110"/>
      <c r="C19" s="111"/>
      <c r="D19" s="72" t="s">
        <v>275</v>
      </c>
      <c r="E19" s="53">
        <f>0.911*0.5*20</f>
        <v>9.11</v>
      </c>
      <c r="F19" s="148" t="s">
        <v>10</v>
      </c>
      <c r="G19" s="54"/>
      <c r="H19" s="57">
        <f t="shared" si="3"/>
        <v>0</v>
      </c>
      <c r="I19" s="112"/>
      <c r="J19" s="108"/>
      <c r="K19" s="106"/>
    </row>
    <row r="20" spans="1:12" s="107" customFormat="1" ht="13.5" customHeight="1">
      <c r="A20" s="110"/>
      <c r="B20" s="110"/>
      <c r="C20" s="111"/>
      <c r="D20" s="113"/>
      <c r="E20" s="112"/>
      <c r="F20" s="114"/>
      <c r="G20" s="115"/>
      <c r="H20" s="116"/>
      <c r="I20" s="112"/>
      <c r="J20" s="108"/>
      <c r="K20" s="106"/>
    </row>
    <row r="21" spans="1:12" ht="11.25">
      <c r="A21" s="70"/>
      <c r="B21" s="70"/>
      <c r="C21" s="70"/>
      <c r="D21" s="66" t="s">
        <v>125</v>
      </c>
      <c r="E21" s="65"/>
      <c r="F21" s="61"/>
      <c r="G21" s="64"/>
      <c r="H21" s="57"/>
      <c r="I21" s="65"/>
      <c r="J21" s="59"/>
      <c r="K21" s="83"/>
    </row>
    <row r="22" spans="1:12" ht="104.25" customHeight="1">
      <c r="A22" s="70" t="s">
        <v>18</v>
      </c>
      <c r="B22" s="70" t="s">
        <v>4</v>
      </c>
      <c r="C22" s="70" t="s">
        <v>16</v>
      </c>
      <c r="D22" s="323" t="s">
        <v>272</v>
      </c>
      <c r="E22" s="323"/>
      <c r="F22" s="323"/>
      <c r="G22" s="323"/>
      <c r="H22" s="323"/>
      <c r="I22" s="65"/>
      <c r="J22" s="59"/>
      <c r="K22" s="83"/>
    </row>
    <row r="23" spans="1:12" s="107" customFormat="1" ht="13.5" customHeight="1">
      <c r="A23" s="117"/>
      <c r="B23" s="110"/>
      <c r="C23" s="114"/>
      <c r="D23" s="86" t="s">
        <v>224</v>
      </c>
      <c r="E23" s="87">
        <f>186.38*0.08</f>
        <v>14.910399999999999</v>
      </c>
      <c r="F23" s="149" t="s">
        <v>225</v>
      </c>
      <c r="G23" s="89"/>
      <c r="H23" s="90">
        <f t="shared" ref="H23:H26" si="4">G23*E23</f>
        <v>0</v>
      </c>
      <c r="I23" s="104">
        <v>26</v>
      </c>
      <c r="J23" s="105">
        <f>0.3*10.65</f>
        <v>3.1949999999999998</v>
      </c>
      <c r="K23" s="106">
        <f>J23/0.15</f>
        <v>21.3</v>
      </c>
      <c r="L23" s="107">
        <f>2*K23</f>
        <v>42.6</v>
      </c>
    </row>
    <row r="24" spans="1:12" s="107" customFormat="1" ht="13.5" customHeight="1">
      <c r="A24" s="117"/>
      <c r="B24" s="110"/>
      <c r="C24" s="114"/>
      <c r="D24" s="86" t="s">
        <v>221</v>
      </c>
      <c r="E24" s="87">
        <v>186.38</v>
      </c>
      <c r="F24" s="149" t="s">
        <v>226</v>
      </c>
      <c r="G24" s="89"/>
      <c r="H24" s="90">
        <f t="shared" si="4"/>
        <v>0</v>
      </c>
      <c r="I24" s="104"/>
      <c r="J24" s="105">
        <f>0.4*10.65</f>
        <v>4.2600000000000007</v>
      </c>
      <c r="K24" s="106">
        <f>J24/0.3</f>
        <v>14.200000000000003</v>
      </c>
    </row>
    <row r="25" spans="1:12" s="107" customFormat="1" ht="13.5" customHeight="1">
      <c r="A25" s="117"/>
      <c r="B25" s="110"/>
      <c r="C25" s="114"/>
      <c r="D25" s="86" t="s">
        <v>273</v>
      </c>
      <c r="E25" s="87">
        <f>E24*3.06</f>
        <v>570.32280000000003</v>
      </c>
      <c r="F25" s="149" t="s">
        <v>10</v>
      </c>
      <c r="G25" s="89"/>
      <c r="H25" s="90">
        <f t="shared" si="4"/>
        <v>0</v>
      </c>
      <c r="I25" s="104"/>
      <c r="J25" s="105"/>
      <c r="K25" s="106"/>
    </row>
    <row r="26" spans="1:12" s="107" customFormat="1" ht="13.5" customHeight="1">
      <c r="A26" s="117"/>
      <c r="B26" s="110"/>
      <c r="C26" s="114"/>
      <c r="D26" s="86" t="s">
        <v>274</v>
      </c>
      <c r="E26" s="87">
        <f>1.621*0.16*1456</f>
        <v>377.62815999999998</v>
      </c>
      <c r="F26" s="149" t="s">
        <v>10</v>
      </c>
      <c r="G26" s="89"/>
      <c r="H26" s="90">
        <f t="shared" si="4"/>
        <v>0</v>
      </c>
      <c r="I26" s="104"/>
      <c r="J26" s="105">
        <f>56*26</f>
        <v>1456</v>
      </c>
      <c r="K26" s="106"/>
    </row>
    <row r="27" spans="1:12" ht="11.25">
      <c r="A27" s="60"/>
      <c r="B27" s="60"/>
      <c r="C27" s="60"/>
      <c r="D27" s="143"/>
      <c r="E27" s="65"/>
      <c r="F27" s="61"/>
      <c r="G27" s="64"/>
      <c r="H27" s="57"/>
      <c r="I27" s="65"/>
      <c r="J27" s="59"/>
      <c r="K27" s="83"/>
    </row>
    <row r="28" spans="1:12" ht="56.25" customHeight="1">
      <c r="A28" s="70" t="s">
        <v>18</v>
      </c>
      <c r="B28" s="70" t="s">
        <v>4</v>
      </c>
      <c r="C28" s="70" t="s">
        <v>93</v>
      </c>
      <c r="D28" s="323" t="s">
        <v>276</v>
      </c>
      <c r="E28" s="323"/>
      <c r="F28" s="323"/>
      <c r="G28" s="323"/>
      <c r="H28" s="323"/>
      <c r="I28" s="62"/>
      <c r="J28" s="59"/>
      <c r="K28" s="83"/>
    </row>
    <row r="29" spans="1:12" s="107" customFormat="1" ht="13.5" customHeight="1">
      <c r="A29" s="117"/>
      <c r="B29" s="110"/>
      <c r="C29" s="114"/>
      <c r="D29" s="86" t="s">
        <v>277</v>
      </c>
      <c r="E29" s="87">
        <f>(56/0.5)*1.242*1</f>
        <v>139.10399999999998</v>
      </c>
      <c r="F29" s="149" t="s">
        <v>10</v>
      </c>
      <c r="G29" s="89"/>
      <c r="H29" s="90">
        <f t="shared" ref="H29" si="5">G29*E29</f>
        <v>0</v>
      </c>
      <c r="I29" s="104"/>
      <c r="J29" s="105"/>
      <c r="K29" s="106"/>
    </row>
    <row r="30" spans="1:12" ht="13.5" customHeight="1" thickBot="1">
      <c r="A30" s="70"/>
      <c r="B30" s="70"/>
      <c r="C30" s="70"/>
      <c r="D30" s="118"/>
      <c r="E30" s="107"/>
      <c r="F30" s="107"/>
      <c r="G30" s="107"/>
      <c r="H30" s="107"/>
      <c r="I30" s="62"/>
      <c r="J30" s="59"/>
      <c r="K30" s="83"/>
    </row>
    <row r="31" spans="1:12" ht="13.5" customHeight="1" thickBot="1">
      <c r="A31" s="94" t="s">
        <v>18</v>
      </c>
      <c r="B31" s="75" t="s">
        <v>4</v>
      </c>
      <c r="C31" s="95"/>
      <c r="D31" s="321" t="s">
        <v>222</v>
      </c>
      <c r="E31" s="322"/>
      <c r="F31" s="322"/>
      <c r="G31" s="322"/>
      <c r="H31" s="78">
        <f>SUM(H1:H29)</f>
        <v>0</v>
      </c>
      <c r="I31" s="82"/>
      <c r="J31" s="59"/>
      <c r="K31" s="83"/>
    </row>
    <row r="32" spans="1:12" ht="13.5" customHeight="1">
      <c r="A32" s="69" t="s">
        <v>17</v>
      </c>
      <c r="B32" s="70" t="s">
        <v>17</v>
      </c>
      <c r="C32" s="96"/>
      <c r="D32" s="143" t="s">
        <v>9</v>
      </c>
      <c r="E32" s="82"/>
      <c r="F32" s="63"/>
      <c r="G32" s="64"/>
      <c r="H32" s="57"/>
      <c r="I32" s="82"/>
      <c r="J32" s="59"/>
      <c r="K32" s="83"/>
    </row>
    <row r="33" spans="1:11" ht="13.5" customHeight="1">
      <c r="A33" s="69" t="s">
        <v>17</v>
      </c>
      <c r="B33" s="70" t="s">
        <v>17</v>
      </c>
      <c r="C33" s="96"/>
      <c r="D33" s="143"/>
      <c r="E33" s="82"/>
      <c r="F33" s="63"/>
      <c r="G33" s="64"/>
      <c r="H33" s="57"/>
      <c r="I33" s="82"/>
      <c r="J33" s="143"/>
      <c r="K33" s="83"/>
    </row>
    <row r="34" spans="1:11" ht="13.5" customHeight="1">
      <c r="A34" s="97"/>
      <c r="B34" s="98"/>
      <c r="C34" s="99"/>
      <c r="D34" s="100"/>
      <c r="E34" s="100"/>
      <c r="F34" s="150"/>
      <c r="G34" s="100"/>
      <c r="H34" s="100"/>
      <c r="I34" s="138"/>
      <c r="J34" s="101"/>
      <c r="K34" s="101"/>
    </row>
    <row r="35" spans="1:11" ht="12.75" customHeight="1">
      <c r="A35" s="60"/>
      <c r="B35" s="60"/>
      <c r="C35" s="96"/>
      <c r="D35" s="60"/>
      <c r="E35" s="82"/>
      <c r="F35" s="63"/>
      <c r="G35" s="64"/>
      <c r="H35" s="57"/>
      <c r="I35" s="82"/>
      <c r="J35" s="143"/>
      <c r="K35" s="102"/>
    </row>
    <row r="36" spans="1:11" ht="12.75" customHeight="1">
      <c r="A36" s="60"/>
      <c r="B36" s="60"/>
      <c r="C36" s="96"/>
      <c r="D36" s="60"/>
      <c r="E36" s="82"/>
      <c r="F36" s="63"/>
      <c r="G36" s="64"/>
      <c r="H36" s="57"/>
      <c r="I36" s="82"/>
      <c r="J36" s="103"/>
      <c r="K36" s="83"/>
    </row>
    <row r="37" spans="1:11" ht="12.75" customHeight="1">
      <c r="A37" s="60"/>
      <c r="B37" s="60"/>
      <c r="C37" s="96"/>
      <c r="D37" s="60"/>
      <c r="E37" s="82"/>
      <c r="F37" s="63"/>
      <c r="G37" s="64"/>
      <c r="H37" s="57"/>
      <c r="I37" s="82"/>
      <c r="J37" s="143"/>
      <c r="K37" s="83"/>
    </row>
    <row r="38" spans="1:11" ht="12.75" customHeight="1">
      <c r="A38" s="60"/>
      <c r="B38" s="60"/>
      <c r="C38" s="96"/>
      <c r="D38" s="60"/>
      <c r="E38" s="82"/>
      <c r="F38" s="63"/>
      <c r="G38" s="64"/>
      <c r="H38" s="57"/>
      <c r="I38" s="82"/>
      <c r="J38" s="143"/>
      <c r="K38" s="83"/>
    </row>
    <row r="39" spans="1:11" ht="12.75" customHeight="1">
      <c r="A39" s="60"/>
      <c r="B39" s="60"/>
      <c r="C39" s="96"/>
      <c r="D39" s="143"/>
      <c r="E39" s="82"/>
      <c r="F39" s="63"/>
      <c r="G39" s="64"/>
      <c r="H39" s="57"/>
      <c r="I39" s="82"/>
      <c r="J39" s="143"/>
      <c r="K39" s="83"/>
    </row>
    <row r="40" spans="1:11" ht="12.75" customHeight="1">
      <c r="A40" s="60"/>
      <c r="B40" s="60"/>
      <c r="C40" s="96"/>
      <c r="D40" s="143"/>
      <c r="E40" s="82"/>
      <c r="F40" s="63"/>
      <c r="G40" s="64"/>
      <c r="H40" s="57"/>
      <c r="I40" s="82"/>
      <c r="J40" s="143"/>
      <c r="K40" s="83"/>
    </row>
    <row r="41" spans="1:11" ht="12.75" customHeight="1">
      <c r="A41" s="60"/>
      <c r="B41" s="60"/>
      <c r="C41" s="96"/>
      <c r="D41" s="61"/>
      <c r="E41" s="82"/>
      <c r="F41" s="61"/>
      <c r="G41" s="64"/>
      <c r="H41" s="82"/>
      <c r="I41" s="82"/>
      <c r="J41" s="143"/>
      <c r="K41" s="83"/>
    </row>
    <row r="42" spans="1:11" ht="12.75" customHeight="1">
      <c r="A42" s="60"/>
      <c r="B42" s="60"/>
      <c r="C42" s="96"/>
      <c r="D42" s="61"/>
      <c r="E42" s="82"/>
      <c r="F42" s="61"/>
      <c r="G42" s="64"/>
      <c r="H42" s="82"/>
      <c r="I42" s="82"/>
      <c r="J42" s="143"/>
      <c r="K42" s="83"/>
    </row>
    <row r="43" spans="1:11" ht="75.75" customHeight="1">
      <c r="A43" s="60"/>
      <c r="B43" s="60"/>
      <c r="C43" s="96"/>
      <c r="D43" s="61"/>
      <c r="E43" s="82"/>
      <c r="F43" s="61"/>
      <c r="G43" s="64"/>
      <c r="H43" s="82"/>
      <c r="I43" s="82"/>
      <c r="J43" s="143"/>
      <c r="K43" s="83"/>
    </row>
    <row r="44" spans="1:11" ht="75.75" customHeight="1">
      <c r="A44" s="60"/>
      <c r="B44" s="60"/>
      <c r="C44" s="96"/>
      <c r="D44" s="61"/>
      <c r="E44" s="82"/>
      <c r="F44" s="61"/>
      <c r="G44" s="64"/>
      <c r="H44" s="82"/>
      <c r="I44" s="82"/>
      <c r="J44" s="143"/>
      <c r="K44" s="83"/>
    </row>
    <row r="45" spans="1:11" ht="75.75" customHeight="1">
      <c r="A45" s="60"/>
      <c r="B45" s="60"/>
      <c r="C45" s="96"/>
      <c r="D45" s="61"/>
      <c r="E45" s="82"/>
      <c r="F45" s="61"/>
      <c r="G45" s="64"/>
      <c r="H45" s="82"/>
      <c r="I45" s="82"/>
      <c r="J45" s="143"/>
      <c r="K45" s="83"/>
    </row>
    <row r="46" spans="1:11" ht="13.5" customHeight="1">
      <c r="A46" s="60"/>
      <c r="B46" s="60"/>
      <c r="C46" s="96"/>
      <c r="D46" s="61"/>
      <c r="E46" s="82"/>
      <c r="F46" s="61"/>
      <c r="G46" s="64"/>
      <c r="H46" s="82"/>
      <c r="I46" s="82"/>
      <c r="J46" s="143"/>
      <c r="K46" s="83"/>
    </row>
    <row r="47" spans="1:11" ht="13.5" customHeight="1">
      <c r="A47" s="60"/>
      <c r="B47" s="60"/>
      <c r="C47" s="96"/>
      <c r="D47" s="61"/>
      <c r="E47" s="82"/>
      <c r="F47" s="61"/>
      <c r="G47" s="64"/>
      <c r="H47" s="82"/>
      <c r="I47" s="82"/>
      <c r="J47" s="143"/>
      <c r="K47" s="83"/>
    </row>
    <row r="48" spans="1:11" ht="13.5" customHeight="1">
      <c r="A48" s="60"/>
      <c r="B48" s="60"/>
      <c r="C48" s="96"/>
      <c r="D48" s="61"/>
      <c r="E48" s="82"/>
      <c r="F48" s="61"/>
      <c r="G48" s="64"/>
      <c r="H48" s="82"/>
      <c r="I48" s="82"/>
      <c r="J48" s="143"/>
      <c r="K48" s="83"/>
    </row>
    <row r="49" spans="1:11" ht="13.5" customHeight="1">
      <c r="A49" s="60"/>
      <c r="B49" s="60"/>
      <c r="C49" s="96"/>
      <c r="D49" s="61"/>
      <c r="E49" s="82"/>
      <c r="F49" s="61"/>
      <c r="G49" s="64"/>
      <c r="H49" s="82"/>
      <c r="I49" s="82"/>
      <c r="J49" s="143"/>
      <c r="K49" s="83"/>
    </row>
    <row r="50" spans="1:11" ht="13.5" customHeight="1">
      <c r="A50" s="60"/>
      <c r="B50" s="60"/>
      <c r="C50" s="96"/>
      <c r="D50" s="61"/>
      <c r="E50" s="82"/>
      <c r="F50" s="61"/>
      <c r="G50" s="64"/>
      <c r="H50" s="82"/>
      <c r="I50" s="82"/>
      <c r="J50" s="143"/>
      <c r="K50" s="83"/>
    </row>
    <row r="51" spans="1:11" ht="13.5" customHeight="1">
      <c r="A51" s="60"/>
      <c r="B51" s="60"/>
      <c r="C51" s="96"/>
      <c r="D51" s="61"/>
      <c r="E51" s="82"/>
      <c r="F51" s="61"/>
      <c r="G51" s="64"/>
      <c r="H51" s="82"/>
      <c r="I51" s="82"/>
      <c r="J51" s="143"/>
      <c r="K51" s="83"/>
    </row>
    <row r="52" spans="1:11" ht="13.5" customHeight="1">
      <c r="A52" s="60"/>
      <c r="B52" s="60"/>
      <c r="C52" s="96"/>
      <c r="D52" s="61"/>
      <c r="E52" s="82"/>
      <c r="F52" s="61"/>
      <c r="G52" s="64"/>
      <c r="H52" s="82"/>
      <c r="I52" s="82"/>
      <c r="J52" s="143"/>
      <c r="K52" s="83"/>
    </row>
    <row r="53" spans="1:11" ht="13.5" customHeight="1">
      <c r="A53" s="60"/>
      <c r="B53" s="60"/>
      <c r="C53" s="96"/>
      <c r="D53" s="61"/>
      <c r="E53" s="82"/>
      <c r="F53" s="61"/>
      <c r="G53" s="64"/>
      <c r="H53" s="82"/>
      <c r="I53" s="82"/>
      <c r="J53" s="143"/>
      <c r="K53" s="83"/>
    </row>
    <row r="54" spans="1:11" ht="13.5" customHeight="1">
      <c r="A54" s="60"/>
      <c r="B54" s="60"/>
      <c r="C54" s="96"/>
      <c r="D54" s="61"/>
      <c r="E54" s="82"/>
      <c r="F54" s="61"/>
      <c r="G54" s="64"/>
      <c r="H54" s="82"/>
      <c r="I54" s="82"/>
      <c r="J54" s="143"/>
      <c r="K54" s="83"/>
    </row>
    <row r="55" spans="1:11" ht="13.5" customHeight="1">
      <c r="A55" s="60"/>
      <c r="B55" s="60"/>
      <c r="C55" s="96"/>
      <c r="D55" s="61"/>
      <c r="E55" s="82"/>
      <c r="F55" s="61"/>
      <c r="G55" s="64"/>
      <c r="H55" s="82"/>
      <c r="I55" s="82"/>
      <c r="J55" s="143"/>
      <c r="K55" s="83"/>
    </row>
    <row r="56" spans="1:11" ht="13.5" customHeight="1">
      <c r="A56" s="60"/>
      <c r="B56" s="60"/>
      <c r="C56" s="96"/>
      <c r="D56" s="61"/>
      <c r="E56" s="82"/>
      <c r="F56" s="61"/>
      <c r="G56" s="64"/>
      <c r="H56" s="82"/>
      <c r="I56" s="82"/>
      <c r="J56" s="143"/>
      <c r="K56" s="83"/>
    </row>
    <row r="57" spans="1:11" ht="13.5" customHeight="1">
      <c r="A57" s="60"/>
      <c r="B57" s="60"/>
      <c r="C57" s="96"/>
      <c r="D57" s="61"/>
      <c r="E57" s="82"/>
      <c r="F57" s="61"/>
      <c r="G57" s="64"/>
      <c r="H57" s="82"/>
      <c r="I57" s="82"/>
      <c r="J57" s="143"/>
      <c r="K57" s="83"/>
    </row>
    <row r="58" spans="1:11" ht="13.5" customHeight="1">
      <c r="A58" s="60"/>
      <c r="B58" s="60"/>
      <c r="C58" s="96"/>
      <c r="D58" s="61"/>
      <c r="E58" s="82"/>
      <c r="F58" s="61"/>
      <c r="G58" s="64"/>
      <c r="H58" s="82"/>
      <c r="I58" s="82"/>
      <c r="J58" s="143"/>
      <c r="K58" s="83"/>
    </row>
    <row r="59" spans="1:11" ht="13.5" customHeight="1">
      <c r="A59" s="60"/>
      <c r="B59" s="60"/>
      <c r="C59" s="96"/>
      <c r="D59" s="61"/>
      <c r="E59" s="82"/>
      <c r="F59" s="61"/>
      <c r="G59" s="64"/>
      <c r="H59" s="82"/>
      <c r="I59" s="82"/>
      <c r="J59" s="143"/>
      <c r="K59" s="83"/>
    </row>
    <row r="60" spans="1:11" ht="13.5" customHeight="1">
      <c r="A60" s="60"/>
      <c r="B60" s="60"/>
      <c r="C60" s="96"/>
      <c r="D60" s="61"/>
      <c r="E60" s="82"/>
      <c r="F60" s="61"/>
      <c r="G60" s="64"/>
      <c r="H60" s="82"/>
      <c r="I60" s="82"/>
      <c r="J60" s="143"/>
      <c r="K60" s="83"/>
    </row>
    <row r="61" spans="1:11" ht="13.5" customHeight="1">
      <c r="A61" s="60"/>
      <c r="B61" s="60"/>
      <c r="C61" s="96"/>
      <c r="D61" s="61"/>
      <c r="E61" s="82"/>
      <c r="F61" s="61"/>
      <c r="G61" s="64"/>
      <c r="H61" s="82"/>
      <c r="I61" s="82"/>
      <c r="J61" s="143"/>
      <c r="K61" s="83"/>
    </row>
    <row r="62" spans="1:11" ht="13.5" customHeight="1">
      <c r="A62" s="60"/>
      <c r="B62" s="60"/>
      <c r="C62" s="96"/>
      <c r="D62" s="61"/>
      <c r="E62" s="82"/>
      <c r="F62" s="61"/>
      <c r="G62" s="64"/>
      <c r="H62" s="82"/>
      <c r="I62" s="82"/>
      <c r="J62" s="143"/>
      <c r="K62" s="83"/>
    </row>
    <row r="63" spans="1:11" ht="13.5" customHeight="1">
      <c r="A63" s="60"/>
      <c r="B63" s="60"/>
      <c r="C63" s="96"/>
      <c r="D63" s="61"/>
      <c r="E63" s="82"/>
      <c r="F63" s="61"/>
      <c r="G63" s="64"/>
      <c r="H63" s="82"/>
      <c r="I63" s="82"/>
      <c r="J63" s="143"/>
      <c r="K63" s="83"/>
    </row>
    <row r="64" spans="1:11" ht="13.5" customHeight="1">
      <c r="A64" s="60"/>
      <c r="B64" s="60"/>
      <c r="C64" s="96"/>
      <c r="D64" s="61"/>
      <c r="E64" s="82"/>
      <c r="F64" s="61"/>
      <c r="G64" s="64"/>
      <c r="H64" s="82"/>
      <c r="I64" s="82"/>
      <c r="J64" s="143"/>
      <c r="K64" s="83"/>
    </row>
    <row r="65" spans="1:11" ht="13.5" customHeight="1">
      <c r="A65" s="60"/>
      <c r="B65" s="60"/>
      <c r="C65" s="96"/>
      <c r="D65" s="61"/>
      <c r="E65" s="82"/>
      <c r="F65" s="61"/>
      <c r="G65" s="64"/>
      <c r="H65" s="82"/>
      <c r="I65" s="82"/>
      <c r="J65" s="143"/>
      <c r="K65" s="83"/>
    </row>
    <row r="66" spans="1:11" ht="13.5" customHeight="1">
      <c r="A66" s="60"/>
      <c r="B66" s="60"/>
      <c r="C66" s="96"/>
      <c r="D66" s="61"/>
      <c r="E66" s="82"/>
      <c r="F66" s="61"/>
      <c r="G66" s="64"/>
      <c r="H66" s="82"/>
      <c r="I66" s="82"/>
      <c r="J66" s="143"/>
      <c r="K66" s="83"/>
    </row>
    <row r="67" spans="1:11" ht="13.5" customHeight="1">
      <c r="A67" s="60"/>
      <c r="B67" s="60"/>
      <c r="C67" s="96"/>
      <c r="D67" s="61"/>
      <c r="E67" s="82"/>
      <c r="F67" s="61"/>
      <c r="G67" s="64"/>
      <c r="H67" s="82"/>
      <c r="I67" s="82"/>
      <c r="J67" s="143"/>
      <c r="K67" s="83"/>
    </row>
    <row r="68" spans="1:11" ht="13.5" customHeight="1">
      <c r="A68" s="60"/>
      <c r="B68" s="60"/>
      <c r="C68" s="96"/>
      <c r="D68" s="61"/>
      <c r="E68" s="82"/>
      <c r="F68" s="61"/>
      <c r="G68" s="64"/>
      <c r="H68" s="82"/>
      <c r="I68" s="82"/>
      <c r="J68" s="143"/>
      <c r="K68" s="83"/>
    </row>
    <row r="69" spans="1:11" ht="13.5" customHeight="1">
      <c r="A69" s="60"/>
      <c r="B69" s="60"/>
      <c r="C69" s="96"/>
      <c r="D69" s="61"/>
      <c r="E69" s="82"/>
      <c r="F69" s="61"/>
      <c r="G69" s="64"/>
      <c r="H69" s="82"/>
      <c r="I69" s="82"/>
      <c r="J69" s="143"/>
      <c r="K69" s="83"/>
    </row>
    <row r="70" spans="1:11" ht="13.5" customHeight="1">
      <c r="A70" s="60"/>
      <c r="B70" s="60"/>
      <c r="C70" s="96"/>
      <c r="D70" s="61"/>
      <c r="E70" s="82"/>
      <c r="F70" s="61"/>
      <c r="G70" s="64"/>
      <c r="H70" s="82"/>
      <c r="I70" s="82"/>
      <c r="J70" s="143"/>
      <c r="K70" s="83"/>
    </row>
    <row r="71" spans="1:11" ht="13.5" customHeight="1">
      <c r="A71" s="60"/>
      <c r="B71" s="60"/>
      <c r="C71" s="96"/>
      <c r="D71" s="61"/>
      <c r="E71" s="82"/>
      <c r="F71" s="61"/>
      <c r="G71" s="64"/>
      <c r="H71" s="82"/>
      <c r="I71" s="82"/>
      <c r="J71" s="143"/>
      <c r="K71" s="83"/>
    </row>
    <row r="72" spans="1:11" ht="13.5" customHeight="1">
      <c r="A72" s="60"/>
      <c r="B72" s="60"/>
      <c r="C72" s="96"/>
      <c r="D72" s="61"/>
      <c r="E72" s="82"/>
      <c r="F72" s="61"/>
      <c r="G72" s="64"/>
      <c r="H72" s="82"/>
      <c r="I72" s="82"/>
      <c r="J72" s="143"/>
      <c r="K72" s="83"/>
    </row>
    <row r="73" spans="1:11" ht="13.5" customHeight="1">
      <c r="A73" s="60"/>
      <c r="B73" s="60"/>
      <c r="C73" s="96"/>
      <c r="D73" s="61"/>
      <c r="E73" s="82"/>
      <c r="F73" s="61"/>
      <c r="G73" s="64"/>
      <c r="H73" s="82"/>
      <c r="I73" s="82"/>
      <c r="J73" s="143"/>
      <c r="K73" s="83"/>
    </row>
    <row r="74" spans="1:11" ht="13.5" customHeight="1">
      <c r="A74" s="60"/>
      <c r="B74" s="60"/>
      <c r="C74" s="96"/>
      <c r="D74" s="61"/>
      <c r="E74" s="82"/>
      <c r="F74" s="61"/>
      <c r="G74" s="64"/>
      <c r="H74" s="82"/>
      <c r="I74" s="82"/>
      <c r="J74" s="143"/>
      <c r="K74" s="83"/>
    </row>
    <row r="75" spans="1:11" ht="13.5" customHeight="1">
      <c r="A75" s="60"/>
      <c r="B75" s="60"/>
      <c r="C75" s="96"/>
      <c r="D75" s="61"/>
      <c r="E75" s="82"/>
      <c r="F75" s="61"/>
      <c r="G75" s="64"/>
      <c r="H75" s="82"/>
      <c r="I75" s="82"/>
      <c r="J75" s="143"/>
      <c r="K75" s="83"/>
    </row>
    <row r="76" spans="1:11" ht="13.5" customHeight="1">
      <c r="A76" s="60"/>
      <c r="B76" s="60"/>
      <c r="C76" s="96"/>
      <c r="D76" s="61"/>
      <c r="E76" s="82"/>
      <c r="F76" s="61"/>
      <c r="G76" s="64"/>
      <c r="H76" s="82"/>
      <c r="I76" s="82"/>
      <c r="J76" s="143"/>
      <c r="K76" s="83"/>
    </row>
    <row r="77" spans="1:11" ht="13.5" customHeight="1">
      <c r="A77" s="60"/>
      <c r="B77" s="60"/>
      <c r="C77" s="96"/>
      <c r="D77" s="61"/>
      <c r="E77" s="82"/>
      <c r="F77" s="61"/>
      <c r="G77" s="64"/>
      <c r="H77" s="82"/>
      <c r="I77" s="82"/>
      <c r="J77" s="143"/>
      <c r="K77" s="83"/>
    </row>
    <row r="78" spans="1:11" ht="13.5" customHeight="1">
      <c r="A78" s="60"/>
      <c r="B78" s="60"/>
      <c r="C78" s="96"/>
      <c r="D78" s="61"/>
      <c r="E78" s="82"/>
      <c r="F78" s="61"/>
      <c r="G78" s="64"/>
      <c r="H78" s="82"/>
      <c r="I78" s="82"/>
      <c r="J78" s="143"/>
      <c r="K78" s="83"/>
    </row>
    <row r="79" spans="1:11" ht="13.5" customHeight="1">
      <c r="A79" s="60"/>
      <c r="B79" s="60"/>
      <c r="C79" s="96"/>
      <c r="D79" s="61"/>
      <c r="E79" s="82"/>
      <c r="F79" s="61"/>
      <c r="G79" s="64"/>
      <c r="H79" s="82"/>
      <c r="I79" s="82"/>
      <c r="J79" s="143"/>
      <c r="K79" s="83"/>
    </row>
    <row r="80" spans="1:11" ht="13.5" customHeight="1">
      <c r="A80" s="60"/>
      <c r="B80" s="60"/>
      <c r="C80" s="96"/>
      <c r="D80" s="61"/>
      <c r="E80" s="82"/>
      <c r="F80" s="61"/>
      <c r="G80" s="64"/>
      <c r="H80" s="82"/>
      <c r="I80" s="82"/>
      <c r="J80" s="143"/>
      <c r="K80" s="83"/>
    </row>
    <row r="81" spans="1:11" ht="13.5" customHeight="1">
      <c r="A81" s="60"/>
      <c r="B81" s="60"/>
      <c r="C81" s="96"/>
      <c r="D81" s="61"/>
      <c r="E81" s="82"/>
      <c r="F81" s="61"/>
      <c r="G81" s="64"/>
      <c r="H81" s="82"/>
      <c r="I81" s="82"/>
      <c r="J81" s="143"/>
      <c r="K81" s="83"/>
    </row>
    <row r="82" spans="1:11" ht="13.5" customHeight="1">
      <c r="A82" s="60"/>
      <c r="B82" s="60"/>
      <c r="C82" s="96"/>
      <c r="D82" s="61"/>
      <c r="E82" s="82"/>
      <c r="F82" s="61"/>
      <c r="G82" s="64"/>
      <c r="H82" s="82"/>
      <c r="I82" s="82"/>
      <c r="J82" s="143"/>
      <c r="K82" s="83"/>
    </row>
    <row r="83" spans="1:11" ht="13.5" customHeight="1">
      <c r="A83" s="60"/>
      <c r="B83" s="60"/>
      <c r="C83" s="96"/>
      <c r="D83" s="61"/>
      <c r="E83" s="82"/>
      <c r="F83" s="61"/>
      <c r="G83" s="64"/>
      <c r="H83" s="82"/>
      <c r="I83" s="82"/>
      <c r="J83" s="143"/>
      <c r="K83" s="83"/>
    </row>
    <row r="84" spans="1:11" ht="13.5" customHeight="1">
      <c r="A84" s="60"/>
      <c r="B84" s="60"/>
      <c r="C84" s="96"/>
      <c r="D84" s="61"/>
      <c r="E84" s="82"/>
      <c r="F84" s="61"/>
      <c r="G84" s="64"/>
      <c r="H84" s="82"/>
      <c r="I84" s="82"/>
      <c r="J84" s="143"/>
      <c r="K84" s="83"/>
    </row>
    <row r="85" spans="1:11" ht="13.5" customHeight="1">
      <c r="A85" s="60"/>
      <c r="B85" s="60"/>
      <c r="C85" s="96"/>
      <c r="D85" s="61"/>
      <c r="E85" s="82"/>
      <c r="F85" s="61"/>
      <c r="G85" s="64"/>
      <c r="H85" s="82"/>
      <c r="I85" s="82"/>
      <c r="J85" s="143"/>
      <c r="K85" s="83"/>
    </row>
    <row r="86" spans="1:11" ht="13.5" customHeight="1">
      <c r="A86" s="60"/>
      <c r="B86" s="60"/>
      <c r="C86" s="96"/>
      <c r="D86" s="61"/>
      <c r="E86" s="82"/>
      <c r="F86" s="61"/>
      <c r="G86" s="64"/>
      <c r="H86" s="82"/>
      <c r="I86" s="82"/>
      <c r="J86" s="143"/>
      <c r="K86" s="83"/>
    </row>
    <row r="87" spans="1:11" ht="13.5" customHeight="1">
      <c r="A87" s="60"/>
      <c r="B87" s="60"/>
      <c r="C87" s="96"/>
      <c r="D87" s="61"/>
      <c r="E87" s="82"/>
      <c r="F87" s="61"/>
      <c r="G87" s="64"/>
      <c r="H87" s="82"/>
      <c r="I87" s="82"/>
      <c r="J87" s="143"/>
      <c r="K87" s="83"/>
    </row>
    <row r="88" spans="1:11" ht="13.5" customHeight="1">
      <c r="A88" s="60"/>
      <c r="B88" s="60"/>
      <c r="C88" s="96"/>
      <c r="D88" s="61"/>
      <c r="E88" s="82"/>
      <c r="F88" s="61"/>
      <c r="G88" s="64"/>
      <c r="H88" s="82"/>
      <c r="I88" s="82"/>
      <c r="J88" s="143"/>
      <c r="K88" s="83"/>
    </row>
    <row r="89" spans="1:11" ht="13.5" customHeight="1">
      <c r="A89" s="60"/>
      <c r="B89" s="60"/>
      <c r="C89" s="96"/>
      <c r="D89" s="61"/>
      <c r="E89" s="82"/>
      <c r="F89" s="61"/>
      <c r="G89" s="64"/>
      <c r="H89" s="82"/>
      <c r="I89" s="82"/>
      <c r="J89" s="143"/>
      <c r="K89" s="83"/>
    </row>
    <row r="90" spans="1:11" ht="13.5" customHeight="1">
      <c r="A90" s="60"/>
      <c r="B90" s="60"/>
      <c r="C90" s="96"/>
      <c r="D90" s="61"/>
      <c r="E90" s="82"/>
      <c r="F90" s="61"/>
      <c r="G90" s="64"/>
      <c r="H90" s="82"/>
      <c r="I90" s="82"/>
      <c r="J90" s="143"/>
      <c r="K90" s="83"/>
    </row>
    <row r="91" spans="1:11" ht="13.5" customHeight="1">
      <c r="A91" s="60"/>
      <c r="B91" s="60"/>
      <c r="C91" s="96"/>
      <c r="D91" s="61"/>
      <c r="E91" s="82"/>
      <c r="F91" s="61"/>
      <c r="G91" s="64"/>
      <c r="H91" s="82"/>
      <c r="I91" s="82"/>
      <c r="J91" s="143"/>
      <c r="K91" s="83"/>
    </row>
    <row r="92" spans="1:11" ht="13.5" customHeight="1">
      <c r="A92" s="60"/>
      <c r="B92" s="60"/>
      <c r="C92" s="96"/>
      <c r="D92" s="61"/>
      <c r="E92" s="82"/>
      <c r="F92" s="61"/>
      <c r="G92" s="64"/>
      <c r="H92" s="82"/>
      <c r="I92" s="82"/>
      <c r="J92" s="143"/>
      <c r="K92" s="83"/>
    </row>
    <row r="93" spans="1:11" ht="13.5" customHeight="1">
      <c r="A93" s="60"/>
      <c r="B93" s="60"/>
      <c r="C93" s="96"/>
      <c r="D93" s="61"/>
      <c r="E93" s="82"/>
      <c r="F93" s="61"/>
      <c r="G93" s="64"/>
      <c r="H93" s="82"/>
      <c r="I93" s="82"/>
      <c r="J93" s="143"/>
      <c r="K93" s="83"/>
    </row>
    <row r="94" spans="1:11" ht="13.5" customHeight="1">
      <c r="A94" s="60"/>
      <c r="B94" s="60"/>
      <c r="C94" s="96"/>
      <c r="D94" s="61"/>
      <c r="E94" s="82"/>
      <c r="F94" s="61"/>
      <c r="G94" s="64"/>
      <c r="H94" s="82"/>
      <c r="I94" s="82"/>
      <c r="J94" s="143"/>
      <c r="K94" s="83"/>
    </row>
    <row r="95" spans="1:11" ht="13.5" customHeight="1">
      <c r="A95" s="60"/>
      <c r="B95" s="60"/>
      <c r="C95" s="96"/>
      <c r="D95" s="61"/>
      <c r="E95" s="82"/>
      <c r="F95" s="61"/>
      <c r="G95" s="64"/>
      <c r="H95" s="82"/>
      <c r="I95" s="82"/>
      <c r="J95" s="143"/>
      <c r="K95" s="83"/>
    </row>
    <row r="96" spans="1:11" ht="13.5" customHeight="1">
      <c r="A96" s="60"/>
      <c r="B96" s="60"/>
      <c r="C96" s="96"/>
      <c r="D96" s="61"/>
      <c r="E96" s="82"/>
      <c r="F96" s="61"/>
      <c r="G96" s="64"/>
      <c r="H96" s="82"/>
      <c r="I96" s="82"/>
      <c r="J96" s="143"/>
      <c r="K96" s="83"/>
    </row>
    <row r="97" spans="1:11" ht="13.5" customHeight="1">
      <c r="A97" s="60"/>
      <c r="B97" s="60"/>
      <c r="C97" s="96"/>
      <c r="D97" s="61"/>
      <c r="E97" s="82"/>
      <c r="F97" s="61"/>
      <c r="G97" s="64"/>
      <c r="H97" s="82"/>
      <c r="I97" s="82"/>
      <c r="J97" s="143"/>
      <c r="K97" s="83"/>
    </row>
    <row r="98" spans="1:11" ht="13.5" customHeight="1">
      <c r="A98" s="60"/>
      <c r="B98" s="60"/>
      <c r="C98" s="96"/>
      <c r="D98" s="61"/>
      <c r="E98" s="82"/>
      <c r="F98" s="61"/>
      <c r="G98" s="64"/>
      <c r="H98" s="82"/>
      <c r="I98" s="82"/>
      <c r="J98" s="143"/>
      <c r="K98" s="83"/>
    </row>
    <row r="99" spans="1:11" ht="13.5" customHeight="1">
      <c r="A99" s="60"/>
      <c r="B99" s="60"/>
      <c r="C99" s="96"/>
      <c r="D99" s="61"/>
      <c r="E99" s="82"/>
      <c r="F99" s="61"/>
      <c r="G99" s="64"/>
      <c r="H99" s="82"/>
      <c r="I99" s="82"/>
      <c r="J99" s="143"/>
      <c r="K99" s="83"/>
    </row>
    <row r="100" spans="1:11" ht="13.5" customHeight="1">
      <c r="A100" s="60"/>
      <c r="B100" s="60"/>
      <c r="C100" s="96"/>
      <c r="D100" s="61"/>
      <c r="E100" s="82"/>
      <c r="F100" s="61"/>
      <c r="G100" s="64"/>
      <c r="H100" s="82"/>
      <c r="I100" s="82"/>
      <c r="J100" s="143"/>
      <c r="K100" s="83"/>
    </row>
    <row r="101" spans="1:11" ht="13.5" customHeight="1">
      <c r="A101" s="60"/>
      <c r="B101" s="60"/>
      <c r="C101" s="96"/>
      <c r="D101" s="61"/>
      <c r="E101" s="82"/>
      <c r="F101" s="61"/>
      <c r="G101" s="64"/>
      <c r="H101" s="82"/>
      <c r="I101" s="82"/>
      <c r="J101" s="143"/>
      <c r="K101" s="83"/>
    </row>
    <row r="102" spans="1:11" ht="13.5" customHeight="1">
      <c r="A102" s="60"/>
      <c r="B102" s="60"/>
      <c r="C102" s="96"/>
      <c r="D102" s="61"/>
      <c r="E102" s="82"/>
      <c r="F102" s="61"/>
      <c r="G102" s="64"/>
      <c r="H102" s="82"/>
      <c r="I102" s="82"/>
      <c r="J102" s="143"/>
      <c r="K102" s="83"/>
    </row>
    <row r="103" spans="1:11" ht="13.5" customHeight="1">
      <c r="A103" s="60"/>
      <c r="B103" s="60"/>
      <c r="C103" s="96"/>
      <c r="D103" s="61"/>
      <c r="E103" s="82"/>
      <c r="F103" s="61"/>
      <c r="G103" s="64"/>
      <c r="H103" s="82"/>
      <c r="I103" s="82"/>
      <c r="J103" s="143"/>
      <c r="K103" s="83"/>
    </row>
    <row r="104" spans="1:11" ht="13.5" customHeight="1">
      <c r="A104" s="60"/>
      <c r="B104" s="60"/>
      <c r="C104" s="96"/>
      <c r="D104" s="61"/>
      <c r="E104" s="82"/>
      <c r="F104" s="61"/>
      <c r="G104" s="64"/>
      <c r="H104" s="82"/>
      <c r="I104" s="82"/>
      <c r="J104" s="143"/>
      <c r="K104" s="83"/>
    </row>
    <row r="105" spans="1:11" ht="13.5" customHeight="1">
      <c r="A105" s="60"/>
      <c r="B105" s="60"/>
      <c r="C105" s="96"/>
      <c r="D105" s="61"/>
      <c r="E105" s="82"/>
      <c r="F105" s="61"/>
      <c r="G105" s="64"/>
      <c r="H105" s="82"/>
      <c r="I105" s="82"/>
      <c r="J105" s="143"/>
      <c r="K105" s="83"/>
    </row>
    <row r="106" spans="1:11" ht="13.5" customHeight="1">
      <c r="A106" s="60"/>
      <c r="B106" s="60"/>
      <c r="C106" s="96"/>
      <c r="D106" s="61"/>
      <c r="E106" s="82"/>
      <c r="F106" s="61"/>
      <c r="G106" s="64"/>
      <c r="H106" s="82"/>
      <c r="I106" s="82"/>
      <c r="J106" s="143"/>
      <c r="K106" s="83"/>
    </row>
    <row r="107" spans="1:11" ht="13.5" customHeight="1">
      <c r="A107" s="60"/>
      <c r="B107" s="60"/>
      <c r="C107" s="96"/>
      <c r="D107" s="61"/>
      <c r="E107" s="82"/>
      <c r="F107" s="61"/>
      <c r="G107" s="64"/>
      <c r="H107" s="82"/>
      <c r="I107" s="82"/>
      <c r="J107" s="143"/>
      <c r="K107" s="83"/>
    </row>
    <row r="108" spans="1:11" ht="13.5" customHeight="1">
      <c r="A108" s="60"/>
      <c r="B108" s="60"/>
      <c r="C108" s="96"/>
      <c r="D108" s="61"/>
      <c r="E108" s="82"/>
      <c r="F108" s="61"/>
      <c r="G108" s="64"/>
      <c r="H108" s="82"/>
      <c r="I108" s="82"/>
      <c r="J108" s="143"/>
      <c r="K108" s="83"/>
    </row>
    <row r="109" spans="1:11" ht="13.5" customHeight="1">
      <c r="A109" s="60"/>
      <c r="B109" s="60"/>
      <c r="C109" s="96"/>
      <c r="D109" s="61"/>
      <c r="E109" s="82"/>
      <c r="F109" s="61"/>
      <c r="G109" s="64"/>
      <c r="H109" s="82"/>
      <c r="I109" s="82"/>
      <c r="J109" s="143"/>
      <c r="K109" s="83"/>
    </row>
    <row r="110" spans="1:11" ht="13.5" customHeight="1">
      <c r="A110" s="60"/>
      <c r="B110" s="60"/>
      <c r="C110" s="96"/>
      <c r="D110" s="61"/>
      <c r="E110" s="82"/>
      <c r="F110" s="61"/>
      <c r="G110" s="64"/>
      <c r="H110" s="82"/>
      <c r="I110" s="82"/>
      <c r="J110" s="143"/>
      <c r="K110" s="83"/>
    </row>
    <row r="111" spans="1:11" ht="13.5" customHeight="1">
      <c r="A111" s="60"/>
      <c r="B111" s="60"/>
      <c r="C111" s="96"/>
      <c r="D111" s="61"/>
      <c r="E111" s="82"/>
      <c r="F111" s="61"/>
      <c r="G111" s="64"/>
      <c r="H111" s="82"/>
      <c r="I111" s="82"/>
      <c r="J111" s="143"/>
      <c r="K111" s="83"/>
    </row>
    <row r="112" spans="1:11" ht="13.5" customHeight="1">
      <c r="A112" s="60"/>
      <c r="B112" s="60"/>
      <c r="C112" s="96"/>
      <c r="D112" s="61"/>
      <c r="E112" s="82"/>
      <c r="F112" s="61"/>
      <c r="G112" s="64"/>
      <c r="H112" s="82"/>
      <c r="I112" s="82"/>
      <c r="J112" s="143"/>
      <c r="K112" s="83"/>
    </row>
    <row r="113" spans="1:11" ht="13.5" customHeight="1">
      <c r="A113" s="60"/>
      <c r="B113" s="60"/>
      <c r="C113" s="96"/>
      <c r="D113" s="61"/>
      <c r="E113" s="82"/>
      <c r="F113" s="61"/>
      <c r="G113" s="64"/>
      <c r="H113" s="82"/>
      <c r="I113" s="82"/>
      <c r="J113" s="143"/>
      <c r="K113" s="83"/>
    </row>
    <row r="114" spans="1:11" ht="13.5" customHeight="1">
      <c r="A114" s="60"/>
      <c r="B114" s="60"/>
      <c r="C114" s="96"/>
      <c r="D114" s="61"/>
      <c r="E114" s="82"/>
      <c r="F114" s="61"/>
      <c r="G114" s="64"/>
      <c r="H114" s="82"/>
      <c r="I114" s="82"/>
      <c r="J114" s="143"/>
      <c r="K114" s="83"/>
    </row>
    <row r="115" spans="1:11" ht="13.5" customHeight="1">
      <c r="A115" s="60"/>
      <c r="B115" s="60"/>
      <c r="C115" s="96"/>
      <c r="D115" s="61"/>
      <c r="E115" s="82"/>
      <c r="F115" s="61"/>
      <c r="G115" s="64"/>
      <c r="H115" s="82"/>
      <c r="I115" s="82"/>
      <c r="J115" s="143"/>
      <c r="K115" s="83"/>
    </row>
    <row r="116" spans="1:11" ht="13.5" customHeight="1">
      <c r="A116" s="60"/>
      <c r="B116" s="60"/>
      <c r="C116" s="96"/>
      <c r="D116" s="61"/>
      <c r="E116" s="82"/>
      <c r="F116" s="61"/>
      <c r="G116" s="64"/>
      <c r="H116" s="82"/>
      <c r="I116" s="82"/>
      <c r="J116" s="143"/>
      <c r="K116" s="83"/>
    </row>
    <row r="117" spans="1:11" ht="13.5" customHeight="1">
      <c r="A117" s="60"/>
      <c r="B117" s="60"/>
      <c r="C117" s="96"/>
      <c r="D117" s="61"/>
      <c r="E117" s="82"/>
      <c r="F117" s="61"/>
      <c r="G117" s="64"/>
      <c r="H117" s="82"/>
      <c r="I117" s="82"/>
      <c r="J117" s="143"/>
      <c r="K117" s="83"/>
    </row>
    <row r="118" spans="1:11" ht="13.5" customHeight="1">
      <c r="A118" s="60"/>
      <c r="B118" s="60"/>
      <c r="C118" s="96"/>
      <c r="D118" s="61"/>
      <c r="E118" s="82"/>
      <c r="F118" s="61"/>
      <c r="G118" s="64"/>
      <c r="H118" s="82"/>
      <c r="I118" s="82"/>
      <c r="J118" s="143"/>
      <c r="K118" s="83"/>
    </row>
    <row r="119" spans="1:11" ht="13.5" customHeight="1">
      <c r="A119" s="60"/>
      <c r="B119" s="60"/>
      <c r="C119" s="96"/>
      <c r="D119" s="61"/>
      <c r="E119" s="82"/>
      <c r="F119" s="61"/>
      <c r="G119" s="64"/>
      <c r="H119" s="82"/>
      <c r="I119" s="82"/>
      <c r="J119" s="143"/>
      <c r="K119" s="83"/>
    </row>
    <row r="120" spans="1:11" ht="13.5" customHeight="1">
      <c r="A120" s="60"/>
      <c r="B120" s="60"/>
      <c r="C120" s="96"/>
      <c r="D120" s="61"/>
      <c r="E120" s="82"/>
      <c r="F120" s="61"/>
      <c r="G120" s="64"/>
      <c r="H120" s="82"/>
      <c r="I120" s="82"/>
      <c r="J120" s="143"/>
      <c r="K120" s="83"/>
    </row>
    <row r="121" spans="1:11" ht="13.5" customHeight="1">
      <c r="A121" s="60"/>
      <c r="B121" s="60"/>
      <c r="C121" s="96"/>
      <c r="D121" s="61"/>
      <c r="E121" s="82"/>
      <c r="F121" s="61"/>
      <c r="G121" s="64"/>
      <c r="H121" s="82"/>
      <c r="I121" s="82"/>
      <c r="J121" s="143"/>
      <c r="K121" s="83"/>
    </row>
    <row r="122" spans="1:11" ht="13.5" customHeight="1">
      <c r="A122" s="60"/>
      <c r="B122" s="60"/>
      <c r="C122" s="96"/>
      <c r="D122" s="61"/>
      <c r="E122" s="82"/>
      <c r="F122" s="61"/>
      <c r="G122" s="64"/>
      <c r="H122" s="82"/>
      <c r="I122" s="82"/>
      <c r="J122" s="143"/>
      <c r="K122" s="83"/>
    </row>
    <row r="123" spans="1:11" ht="13.5" customHeight="1">
      <c r="A123" s="60"/>
      <c r="B123" s="60"/>
      <c r="C123" s="96"/>
      <c r="D123" s="61"/>
      <c r="E123" s="82"/>
      <c r="F123" s="61"/>
      <c r="G123" s="64"/>
      <c r="H123" s="82"/>
      <c r="I123" s="82"/>
      <c r="J123" s="143"/>
      <c r="K123" s="83"/>
    </row>
    <row r="124" spans="1:11" ht="13.5" customHeight="1">
      <c r="A124" s="60"/>
      <c r="B124" s="60"/>
      <c r="C124" s="96"/>
      <c r="D124" s="61"/>
      <c r="E124" s="82"/>
      <c r="F124" s="61"/>
      <c r="G124" s="64"/>
      <c r="H124" s="82"/>
      <c r="I124" s="82"/>
      <c r="J124" s="143"/>
      <c r="K124" s="83"/>
    </row>
    <row r="125" spans="1:11" ht="13.5" customHeight="1">
      <c r="A125" s="60"/>
      <c r="B125" s="60"/>
      <c r="C125" s="96"/>
      <c r="D125" s="61"/>
      <c r="E125" s="82"/>
      <c r="F125" s="61"/>
      <c r="G125" s="64"/>
      <c r="H125" s="82"/>
      <c r="I125" s="82"/>
      <c r="J125" s="143"/>
      <c r="K125" s="83"/>
    </row>
    <row r="126" spans="1:11" ht="13.5" customHeight="1">
      <c r="A126" s="60"/>
      <c r="B126" s="60"/>
      <c r="C126" s="96"/>
      <c r="D126" s="61"/>
      <c r="E126" s="82"/>
      <c r="F126" s="61"/>
      <c r="G126" s="64"/>
      <c r="H126" s="82"/>
      <c r="I126" s="82"/>
      <c r="J126" s="143"/>
      <c r="K126" s="83"/>
    </row>
    <row r="127" spans="1:11" ht="13.5" customHeight="1">
      <c r="A127" s="60"/>
      <c r="B127" s="60"/>
      <c r="C127" s="96"/>
      <c r="D127" s="61"/>
      <c r="E127" s="82"/>
      <c r="F127" s="61"/>
      <c r="G127" s="64"/>
      <c r="H127" s="82"/>
      <c r="I127" s="82"/>
      <c r="J127" s="143"/>
      <c r="K127" s="83"/>
    </row>
    <row r="128" spans="1:11" ht="13.5" customHeight="1">
      <c r="A128" s="60"/>
      <c r="B128" s="60"/>
      <c r="C128" s="96"/>
      <c r="D128" s="61"/>
      <c r="E128" s="82"/>
      <c r="F128" s="61"/>
      <c r="G128" s="64"/>
      <c r="H128" s="82"/>
      <c r="I128" s="82"/>
      <c r="J128" s="143"/>
      <c r="K128" s="83"/>
    </row>
    <row r="129" spans="1:11" ht="13.5" customHeight="1">
      <c r="A129" s="60"/>
      <c r="B129" s="60"/>
      <c r="C129" s="96"/>
      <c r="D129" s="61"/>
      <c r="E129" s="82"/>
      <c r="F129" s="61"/>
      <c r="G129" s="64"/>
      <c r="H129" s="82"/>
      <c r="I129" s="82"/>
      <c r="J129" s="143"/>
      <c r="K129" s="83"/>
    </row>
    <row r="130" spans="1:11" ht="13.5" customHeight="1">
      <c r="A130" s="60"/>
      <c r="B130" s="60"/>
      <c r="C130" s="96"/>
      <c r="D130" s="61"/>
      <c r="E130" s="82"/>
      <c r="F130" s="61"/>
      <c r="G130" s="64"/>
      <c r="H130" s="82"/>
      <c r="I130" s="82"/>
      <c r="J130" s="143"/>
      <c r="K130" s="83"/>
    </row>
    <row r="131" spans="1:11" ht="13.5" customHeight="1">
      <c r="A131" s="60"/>
      <c r="B131" s="60"/>
      <c r="C131" s="96"/>
      <c r="D131" s="61"/>
      <c r="E131" s="82"/>
      <c r="F131" s="61"/>
      <c r="G131" s="64"/>
      <c r="H131" s="82"/>
      <c r="I131" s="82"/>
      <c r="J131" s="143"/>
      <c r="K131" s="83"/>
    </row>
    <row r="132" spans="1:11" ht="13.5" customHeight="1">
      <c r="A132" s="60"/>
      <c r="B132" s="60"/>
      <c r="C132" s="96"/>
      <c r="D132" s="61"/>
      <c r="E132" s="82"/>
      <c r="F132" s="61"/>
      <c r="G132" s="64"/>
      <c r="H132" s="82"/>
      <c r="I132" s="82"/>
      <c r="J132" s="143"/>
      <c r="K132" s="83"/>
    </row>
    <row r="133" spans="1:11" ht="13.5" customHeight="1">
      <c r="A133" s="60"/>
      <c r="B133" s="60"/>
      <c r="C133" s="96"/>
      <c r="D133" s="61"/>
      <c r="E133" s="82"/>
      <c r="F133" s="61"/>
      <c r="G133" s="64"/>
      <c r="H133" s="82"/>
      <c r="I133" s="82"/>
      <c r="J133" s="143"/>
      <c r="K133" s="83"/>
    </row>
    <row r="134" spans="1:11" ht="13.5" customHeight="1">
      <c r="A134" s="60"/>
      <c r="B134" s="60"/>
      <c r="C134" s="96"/>
      <c r="D134" s="61"/>
      <c r="E134" s="82"/>
      <c r="F134" s="61"/>
      <c r="G134" s="64"/>
      <c r="H134" s="82"/>
      <c r="I134" s="82"/>
      <c r="J134" s="143"/>
      <c r="K134" s="83"/>
    </row>
    <row r="135" spans="1:11" ht="13.5" customHeight="1">
      <c r="A135" s="60"/>
      <c r="B135" s="60"/>
      <c r="C135" s="96"/>
      <c r="D135" s="61"/>
      <c r="E135" s="82"/>
      <c r="F135" s="61"/>
      <c r="G135" s="64"/>
      <c r="H135" s="82"/>
      <c r="I135" s="82"/>
      <c r="J135" s="143"/>
      <c r="K135" s="83"/>
    </row>
    <row r="136" spans="1:11" ht="13.5" customHeight="1">
      <c r="A136" s="60"/>
      <c r="B136" s="60"/>
      <c r="C136" s="96"/>
      <c r="D136" s="61"/>
      <c r="E136" s="82"/>
      <c r="F136" s="61"/>
      <c r="G136" s="64"/>
      <c r="H136" s="82"/>
      <c r="I136" s="82"/>
      <c r="J136" s="143"/>
      <c r="K136" s="83"/>
    </row>
    <row r="137" spans="1:11" ht="13.5" customHeight="1">
      <c r="A137" s="60"/>
      <c r="B137" s="60"/>
      <c r="C137" s="96"/>
      <c r="D137" s="61"/>
      <c r="E137" s="82"/>
      <c r="F137" s="61"/>
      <c r="G137" s="64"/>
      <c r="H137" s="82"/>
      <c r="I137" s="82"/>
      <c r="J137" s="143"/>
      <c r="K137" s="83"/>
    </row>
    <row r="138" spans="1:11" ht="13.5" customHeight="1">
      <c r="A138" s="60"/>
      <c r="B138" s="60"/>
      <c r="C138" s="96"/>
      <c r="D138" s="61"/>
      <c r="E138" s="82"/>
      <c r="F138" s="61"/>
      <c r="G138" s="64"/>
      <c r="H138" s="82"/>
      <c r="I138" s="82"/>
      <c r="J138" s="143"/>
      <c r="K138" s="83"/>
    </row>
    <row r="139" spans="1:11" ht="13.5" customHeight="1">
      <c r="A139" s="60"/>
      <c r="B139" s="60"/>
      <c r="C139" s="96"/>
      <c r="D139" s="61"/>
      <c r="E139" s="82"/>
      <c r="F139" s="61"/>
      <c r="G139" s="64"/>
      <c r="H139" s="82"/>
      <c r="I139" s="82"/>
      <c r="J139" s="143"/>
      <c r="K139" s="83"/>
    </row>
    <row r="140" spans="1:11" ht="13.5" customHeight="1">
      <c r="A140" s="60"/>
      <c r="B140" s="60"/>
      <c r="C140" s="96"/>
      <c r="D140" s="61"/>
      <c r="E140" s="82"/>
      <c r="F140" s="61"/>
      <c r="G140" s="64"/>
      <c r="H140" s="82"/>
      <c r="I140" s="82"/>
      <c r="J140" s="143"/>
      <c r="K140" s="83"/>
    </row>
    <row r="141" spans="1:11" ht="13.5" customHeight="1">
      <c r="A141" s="60"/>
      <c r="B141" s="60"/>
      <c r="C141" s="96"/>
      <c r="D141" s="61"/>
      <c r="E141" s="82"/>
      <c r="F141" s="61"/>
      <c r="G141" s="64"/>
      <c r="H141" s="82"/>
      <c r="I141" s="82"/>
      <c r="J141" s="143"/>
      <c r="K141" s="83"/>
    </row>
    <row r="142" spans="1:11" ht="13.5" customHeight="1">
      <c r="A142" s="60"/>
      <c r="B142" s="60"/>
      <c r="C142" s="96"/>
      <c r="D142" s="61"/>
      <c r="E142" s="82"/>
      <c r="F142" s="61"/>
      <c r="G142" s="64"/>
      <c r="H142" s="82"/>
      <c r="I142" s="82"/>
      <c r="J142" s="143"/>
      <c r="K142" s="83"/>
    </row>
    <row r="143" spans="1:11" ht="13.5" customHeight="1">
      <c r="A143" s="60"/>
      <c r="B143" s="60"/>
      <c r="C143" s="96"/>
      <c r="D143" s="61"/>
      <c r="E143" s="82"/>
      <c r="F143" s="61"/>
      <c r="G143" s="64"/>
      <c r="H143" s="82"/>
      <c r="I143" s="82"/>
      <c r="J143" s="143"/>
      <c r="K143" s="83"/>
    </row>
    <row r="144" spans="1:11" ht="13.5" customHeight="1">
      <c r="A144" s="60"/>
      <c r="B144" s="60"/>
      <c r="C144" s="96"/>
      <c r="D144" s="61"/>
      <c r="E144" s="82"/>
      <c r="F144" s="61"/>
      <c r="G144" s="64"/>
      <c r="H144" s="82"/>
      <c r="I144" s="82"/>
      <c r="J144" s="143"/>
      <c r="K144" s="83"/>
    </row>
    <row r="145" spans="1:11" ht="13.5" customHeight="1">
      <c r="A145" s="60"/>
      <c r="B145" s="60"/>
      <c r="C145" s="96"/>
      <c r="D145" s="61"/>
      <c r="E145" s="82"/>
      <c r="F145" s="61"/>
      <c r="G145" s="64"/>
      <c r="H145" s="82"/>
      <c r="I145" s="82"/>
      <c r="J145" s="143"/>
      <c r="K145" s="83"/>
    </row>
    <row r="146" spans="1:11" ht="13.5" customHeight="1">
      <c r="A146" s="60"/>
      <c r="B146" s="60"/>
      <c r="C146" s="96"/>
      <c r="D146" s="61"/>
      <c r="E146" s="82"/>
      <c r="F146" s="61"/>
      <c r="G146" s="64"/>
      <c r="H146" s="82"/>
      <c r="I146" s="82"/>
      <c r="J146" s="143"/>
      <c r="K146" s="83"/>
    </row>
    <row r="147" spans="1:11" ht="13.5" customHeight="1">
      <c r="A147" s="60"/>
      <c r="B147" s="60"/>
      <c r="C147" s="96"/>
      <c r="D147" s="61"/>
      <c r="E147" s="82"/>
      <c r="F147" s="61"/>
      <c r="G147" s="64"/>
      <c r="H147" s="82"/>
      <c r="I147" s="82"/>
      <c r="J147" s="143"/>
      <c r="K147" s="83"/>
    </row>
    <row r="148" spans="1:11" ht="13.5" customHeight="1">
      <c r="A148" s="60"/>
      <c r="B148" s="60"/>
      <c r="C148" s="96"/>
      <c r="D148" s="61"/>
      <c r="E148" s="82"/>
      <c r="F148" s="61"/>
      <c r="G148" s="64"/>
      <c r="H148" s="82"/>
      <c r="I148" s="82"/>
      <c r="J148" s="143"/>
      <c r="K148" s="83"/>
    </row>
    <row r="149" spans="1:11" ht="13.5" customHeight="1">
      <c r="A149" s="60"/>
      <c r="B149" s="60"/>
      <c r="C149" s="96"/>
      <c r="D149" s="61"/>
      <c r="E149" s="82"/>
      <c r="F149" s="61"/>
      <c r="G149" s="64"/>
      <c r="H149" s="82"/>
      <c r="I149" s="82"/>
      <c r="J149" s="143"/>
      <c r="K149" s="83"/>
    </row>
    <row r="150" spans="1:11" ht="13.5" customHeight="1">
      <c r="A150" s="60"/>
      <c r="B150" s="60"/>
      <c r="C150" s="96"/>
      <c r="D150" s="61"/>
      <c r="E150" s="82"/>
      <c r="F150" s="61"/>
      <c r="G150" s="64"/>
      <c r="H150" s="82"/>
      <c r="I150" s="82"/>
      <c r="J150" s="143"/>
      <c r="K150" s="83"/>
    </row>
    <row r="151" spans="1:11" ht="13.5" customHeight="1">
      <c r="A151" s="60"/>
      <c r="B151" s="60"/>
      <c r="C151" s="96"/>
      <c r="D151" s="61"/>
      <c r="E151" s="82"/>
      <c r="F151" s="61"/>
      <c r="G151" s="64"/>
      <c r="H151" s="82"/>
      <c r="I151" s="82"/>
      <c r="J151" s="143"/>
      <c r="K151" s="83"/>
    </row>
    <row r="152" spans="1:11" ht="13.5" customHeight="1">
      <c r="A152" s="60"/>
      <c r="B152" s="60"/>
      <c r="C152" s="96"/>
      <c r="D152" s="61"/>
      <c r="E152" s="82"/>
      <c r="F152" s="61"/>
      <c r="G152" s="64"/>
      <c r="H152" s="82"/>
      <c r="I152" s="82"/>
      <c r="J152" s="143"/>
      <c r="K152" s="83"/>
    </row>
    <row r="153" spans="1:11" ht="13.5" customHeight="1">
      <c r="A153" s="60"/>
      <c r="B153" s="60"/>
      <c r="C153" s="96"/>
      <c r="D153" s="61"/>
      <c r="E153" s="82"/>
      <c r="F153" s="61"/>
      <c r="G153" s="64"/>
      <c r="H153" s="82"/>
      <c r="I153" s="82"/>
      <c r="J153" s="143"/>
      <c r="K153" s="83"/>
    </row>
    <row r="154" spans="1:11" ht="13.5" customHeight="1">
      <c r="A154" s="60"/>
      <c r="B154" s="60"/>
      <c r="C154" s="96"/>
      <c r="D154" s="61"/>
      <c r="E154" s="82"/>
      <c r="F154" s="61"/>
      <c r="G154" s="64"/>
      <c r="H154" s="82"/>
      <c r="I154" s="82"/>
      <c r="J154" s="143"/>
      <c r="K154" s="83"/>
    </row>
    <row r="155" spans="1:11" ht="13.5" customHeight="1">
      <c r="A155" s="60"/>
      <c r="B155" s="60"/>
      <c r="C155" s="96"/>
      <c r="D155" s="61"/>
      <c r="E155" s="82"/>
      <c r="F155" s="61"/>
      <c r="G155" s="64"/>
      <c r="H155" s="82"/>
      <c r="I155" s="82"/>
      <c r="J155" s="143"/>
      <c r="K155" s="83"/>
    </row>
    <row r="156" spans="1:11" ht="13.5" customHeight="1">
      <c r="A156" s="60"/>
      <c r="B156" s="60"/>
      <c r="C156" s="96"/>
      <c r="D156" s="61"/>
      <c r="E156" s="82"/>
      <c r="F156" s="61"/>
      <c r="G156" s="64"/>
      <c r="H156" s="82"/>
      <c r="I156" s="82"/>
      <c r="J156" s="143"/>
      <c r="K156" s="83"/>
    </row>
    <row r="157" spans="1:11" ht="13.5" customHeight="1">
      <c r="A157" s="60"/>
      <c r="B157" s="60"/>
      <c r="C157" s="96"/>
      <c r="D157" s="61"/>
      <c r="E157" s="82"/>
      <c r="F157" s="61"/>
      <c r="G157" s="64"/>
      <c r="H157" s="82"/>
      <c r="I157" s="82"/>
      <c r="J157" s="143"/>
      <c r="K157" s="83"/>
    </row>
    <row r="158" spans="1:11" ht="13.5" customHeight="1">
      <c r="A158" s="60"/>
      <c r="B158" s="60"/>
      <c r="C158" s="96"/>
      <c r="D158" s="61"/>
      <c r="E158" s="82"/>
      <c r="F158" s="61"/>
      <c r="G158" s="64"/>
      <c r="H158" s="82"/>
      <c r="I158" s="82"/>
      <c r="J158" s="143"/>
      <c r="K158" s="83"/>
    </row>
    <row r="159" spans="1:11" ht="13.5" customHeight="1">
      <c r="A159" s="60"/>
      <c r="B159" s="60"/>
      <c r="C159" s="96"/>
      <c r="D159" s="61"/>
      <c r="E159" s="82"/>
      <c r="F159" s="61"/>
      <c r="G159" s="64"/>
      <c r="H159" s="82"/>
      <c r="I159" s="82"/>
      <c r="J159" s="143"/>
      <c r="K159" s="83"/>
    </row>
    <row r="160" spans="1:11" ht="13.5" customHeight="1">
      <c r="A160" s="60"/>
      <c r="B160" s="60"/>
      <c r="C160" s="96"/>
      <c r="D160" s="61"/>
      <c r="E160" s="82"/>
      <c r="F160" s="61"/>
      <c r="G160" s="64"/>
      <c r="H160" s="82"/>
      <c r="I160" s="82"/>
      <c r="J160" s="143"/>
      <c r="K160" s="83"/>
    </row>
    <row r="161" spans="1:11" ht="13.5" customHeight="1">
      <c r="A161" s="60"/>
      <c r="B161" s="60"/>
      <c r="C161" s="96"/>
      <c r="D161" s="61"/>
      <c r="E161" s="82"/>
      <c r="F161" s="61"/>
      <c r="G161" s="64"/>
      <c r="H161" s="82"/>
      <c r="I161" s="82"/>
      <c r="J161" s="143"/>
      <c r="K161" s="83"/>
    </row>
    <row r="162" spans="1:11" ht="13.5" customHeight="1">
      <c r="A162" s="60"/>
      <c r="B162" s="60"/>
      <c r="C162" s="96"/>
      <c r="D162" s="61"/>
      <c r="E162" s="82"/>
      <c r="F162" s="61"/>
      <c r="G162" s="64"/>
      <c r="H162" s="82"/>
      <c r="I162" s="82"/>
      <c r="J162" s="143"/>
      <c r="K162" s="83"/>
    </row>
    <row r="163" spans="1:11" ht="13.5" customHeight="1">
      <c r="A163" s="60"/>
      <c r="B163" s="60"/>
      <c r="C163" s="96"/>
      <c r="D163" s="61"/>
      <c r="E163" s="82"/>
      <c r="F163" s="61"/>
      <c r="G163" s="64"/>
      <c r="H163" s="82"/>
      <c r="I163" s="82"/>
      <c r="J163" s="143"/>
      <c r="K163" s="83"/>
    </row>
    <row r="164" spans="1:11" ht="13.5" customHeight="1">
      <c r="A164" s="60"/>
      <c r="B164" s="60"/>
      <c r="C164" s="96"/>
      <c r="D164" s="61"/>
      <c r="E164" s="82"/>
      <c r="F164" s="61"/>
      <c r="G164" s="64"/>
      <c r="H164" s="82"/>
      <c r="I164" s="82"/>
      <c r="J164" s="143"/>
      <c r="K164" s="83"/>
    </row>
    <row r="165" spans="1:11" ht="13.5" customHeight="1">
      <c r="A165" s="60"/>
      <c r="B165" s="60"/>
      <c r="C165" s="96"/>
      <c r="D165" s="61"/>
      <c r="E165" s="82"/>
      <c r="F165" s="61"/>
      <c r="G165" s="64"/>
      <c r="H165" s="82"/>
      <c r="I165" s="82"/>
      <c r="J165" s="143"/>
      <c r="K165" s="83"/>
    </row>
    <row r="166" spans="1:11" ht="13.5" customHeight="1">
      <c r="A166" s="60"/>
      <c r="B166" s="60"/>
      <c r="C166" s="96"/>
      <c r="D166" s="61"/>
      <c r="E166" s="82"/>
      <c r="F166" s="61"/>
      <c r="G166" s="64"/>
      <c r="H166" s="82"/>
      <c r="I166" s="82"/>
      <c r="J166" s="143"/>
      <c r="K166" s="83"/>
    </row>
    <row r="167" spans="1:11" ht="13.5" customHeight="1">
      <c r="A167" s="60"/>
      <c r="B167" s="60"/>
      <c r="C167" s="96"/>
      <c r="D167" s="61"/>
      <c r="E167" s="82"/>
      <c r="F167" s="61"/>
      <c r="G167" s="64"/>
      <c r="H167" s="82"/>
      <c r="I167" s="82"/>
      <c r="J167" s="143"/>
      <c r="K167" s="83"/>
    </row>
    <row r="168" spans="1:11" ht="13.5" customHeight="1">
      <c r="A168" s="60"/>
      <c r="B168" s="60"/>
      <c r="C168" s="96"/>
      <c r="D168" s="61"/>
      <c r="E168" s="82"/>
      <c r="F168" s="61"/>
      <c r="G168" s="64"/>
      <c r="H168" s="82"/>
      <c r="I168" s="82"/>
      <c r="J168" s="143"/>
      <c r="K168" s="83"/>
    </row>
    <row r="169" spans="1:11" ht="13.5" customHeight="1">
      <c r="A169" s="60"/>
      <c r="B169" s="60"/>
      <c r="C169" s="96"/>
      <c r="D169" s="61"/>
      <c r="E169" s="82"/>
      <c r="F169" s="61"/>
      <c r="G169" s="64"/>
      <c r="H169" s="82"/>
      <c r="I169" s="82"/>
      <c r="J169" s="143"/>
      <c r="K169" s="83"/>
    </row>
    <row r="170" spans="1:11" ht="13.5" customHeight="1">
      <c r="A170" s="60"/>
      <c r="B170" s="60"/>
      <c r="C170" s="96"/>
      <c r="D170" s="61"/>
      <c r="E170" s="82"/>
      <c r="F170" s="61"/>
      <c r="G170" s="64"/>
      <c r="H170" s="82"/>
      <c r="I170" s="82"/>
      <c r="J170" s="143"/>
      <c r="K170" s="83"/>
    </row>
    <row r="171" spans="1:11" ht="13.5" customHeight="1">
      <c r="A171" s="60"/>
      <c r="B171" s="60"/>
      <c r="C171" s="96"/>
      <c r="D171" s="61"/>
      <c r="E171" s="82"/>
      <c r="F171" s="61"/>
      <c r="G171" s="64"/>
      <c r="H171" s="82"/>
      <c r="I171" s="82"/>
      <c r="J171" s="143"/>
      <c r="K171" s="83"/>
    </row>
    <row r="172" spans="1:11" ht="13.5" customHeight="1">
      <c r="A172" s="60"/>
      <c r="B172" s="60"/>
      <c r="C172" s="96"/>
      <c r="D172" s="61"/>
      <c r="E172" s="82"/>
      <c r="F172" s="61"/>
      <c r="G172" s="64"/>
      <c r="H172" s="82"/>
      <c r="I172" s="82"/>
      <c r="J172" s="143"/>
      <c r="K172" s="83"/>
    </row>
    <row r="173" spans="1:11" ht="13.5" customHeight="1">
      <c r="A173" s="60"/>
      <c r="B173" s="60"/>
      <c r="C173" s="96"/>
      <c r="D173" s="61"/>
      <c r="E173" s="82"/>
      <c r="F173" s="61"/>
      <c r="G173" s="64"/>
      <c r="H173" s="82"/>
      <c r="I173" s="82"/>
      <c r="J173" s="143"/>
      <c r="K173" s="83"/>
    </row>
    <row r="174" spans="1:11" ht="13.5" customHeight="1">
      <c r="A174" s="60"/>
      <c r="B174" s="60"/>
      <c r="C174" s="96"/>
      <c r="D174" s="61"/>
      <c r="E174" s="82"/>
      <c r="F174" s="61"/>
      <c r="G174" s="64"/>
      <c r="H174" s="82"/>
      <c r="I174" s="82"/>
      <c r="J174" s="143"/>
      <c r="K174" s="83"/>
    </row>
    <row r="175" spans="1:11" ht="13.5" customHeight="1">
      <c r="A175" s="60"/>
      <c r="B175" s="60"/>
      <c r="C175" s="96"/>
      <c r="D175" s="61"/>
      <c r="E175" s="82"/>
      <c r="F175" s="61"/>
      <c r="G175" s="64"/>
      <c r="H175" s="82"/>
      <c r="I175" s="82"/>
      <c r="J175" s="143"/>
      <c r="K175" s="83"/>
    </row>
    <row r="176" spans="1:11" ht="13.5" customHeight="1">
      <c r="A176" s="60"/>
      <c r="B176" s="60"/>
      <c r="C176" s="96"/>
      <c r="D176" s="61"/>
      <c r="E176" s="82"/>
      <c r="F176" s="61"/>
      <c r="G176" s="64"/>
      <c r="H176" s="82"/>
      <c r="I176" s="82"/>
      <c r="J176" s="143"/>
      <c r="K176" s="83"/>
    </row>
    <row r="177" spans="1:11" ht="13.5" customHeight="1">
      <c r="A177" s="60"/>
      <c r="B177" s="60"/>
      <c r="C177" s="96"/>
      <c r="D177" s="61"/>
      <c r="E177" s="82"/>
      <c r="F177" s="61"/>
      <c r="G177" s="64"/>
      <c r="H177" s="82"/>
      <c r="I177" s="82"/>
      <c r="J177" s="143"/>
      <c r="K177" s="83"/>
    </row>
    <row r="178" spans="1:11" ht="13.5" customHeight="1">
      <c r="A178" s="60"/>
      <c r="B178" s="60"/>
      <c r="C178" s="96"/>
      <c r="D178" s="61"/>
      <c r="E178" s="82"/>
      <c r="F178" s="61"/>
      <c r="G178" s="64"/>
      <c r="H178" s="82"/>
      <c r="I178" s="82"/>
      <c r="J178" s="143"/>
      <c r="K178" s="83"/>
    </row>
    <row r="179" spans="1:11" ht="13.5" customHeight="1">
      <c r="A179" s="60"/>
      <c r="B179" s="60"/>
      <c r="C179" s="96"/>
      <c r="D179" s="61"/>
      <c r="E179" s="82"/>
      <c r="F179" s="61"/>
      <c r="G179" s="64"/>
      <c r="H179" s="82"/>
      <c r="I179" s="82"/>
      <c r="J179" s="80"/>
      <c r="K179" s="83"/>
    </row>
    <row r="180" spans="1:11" ht="13.5" customHeight="1">
      <c r="A180" s="60"/>
      <c r="B180" s="60"/>
      <c r="C180" s="96"/>
      <c r="D180" s="61"/>
      <c r="E180" s="82"/>
      <c r="F180" s="61"/>
      <c r="G180" s="64"/>
      <c r="H180" s="82"/>
      <c r="I180" s="82"/>
      <c r="J180" s="80"/>
      <c r="K180" s="83"/>
    </row>
    <row r="181" spans="1:11" ht="13.5" customHeight="1">
      <c r="A181" s="60"/>
      <c r="B181" s="60"/>
      <c r="C181" s="96"/>
      <c r="D181" s="61"/>
      <c r="E181" s="82"/>
      <c r="F181" s="61"/>
      <c r="G181" s="64"/>
      <c r="H181" s="82"/>
      <c r="I181" s="82"/>
      <c r="J181" s="80"/>
      <c r="K181" s="83"/>
    </row>
    <row r="182" spans="1:11" ht="13.5" customHeight="1">
      <c r="A182" s="60"/>
      <c r="B182" s="60"/>
      <c r="C182" s="96"/>
      <c r="D182" s="61"/>
      <c r="E182" s="82"/>
      <c r="F182" s="61"/>
      <c r="G182" s="64"/>
      <c r="H182" s="82"/>
      <c r="I182" s="82"/>
      <c r="J182" s="80"/>
      <c r="K182" s="83"/>
    </row>
    <row r="183" spans="1:11" ht="13.5" customHeight="1">
      <c r="A183" s="60"/>
      <c r="B183" s="60"/>
      <c r="C183" s="96"/>
      <c r="D183" s="61"/>
      <c r="E183" s="82"/>
      <c r="F183" s="61"/>
      <c r="G183" s="64"/>
      <c r="H183" s="82"/>
      <c r="I183" s="82"/>
      <c r="J183" s="80"/>
      <c r="K183" s="83"/>
    </row>
    <row r="184" spans="1:11" ht="13.5" customHeight="1">
      <c r="A184" s="60"/>
      <c r="B184" s="60"/>
      <c r="C184" s="96"/>
      <c r="D184" s="61"/>
      <c r="E184" s="82"/>
      <c r="F184" s="61"/>
      <c r="G184" s="64"/>
      <c r="H184" s="82"/>
      <c r="I184" s="82"/>
      <c r="J184" s="80"/>
      <c r="K184" s="83"/>
    </row>
    <row r="185" spans="1:11" ht="13.5" customHeight="1">
      <c r="A185" s="60"/>
      <c r="B185" s="60"/>
      <c r="C185" s="96"/>
      <c r="D185" s="61"/>
      <c r="E185" s="82"/>
      <c r="F185" s="61"/>
      <c r="G185" s="64"/>
      <c r="H185" s="82"/>
      <c r="I185" s="82"/>
      <c r="J185" s="80"/>
      <c r="K185" s="83"/>
    </row>
    <row r="186" spans="1:11" ht="13.5" customHeight="1">
      <c r="A186" s="60"/>
      <c r="B186" s="60"/>
      <c r="C186" s="96"/>
      <c r="D186" s="61"/>
      <c r="E186" s="82"/>
      <c r="F186" s="61"/>
      <c r="G186" s="64"/>
      <c r="H186" s="82"/>
      <c r="I186" s="82"/>
      <c r="J186" s="80"/>
      <c r="K186" s="83"/>
    </row>
    <row r="187" spans="1:11" ht="13.5" customHeight="1">
      <c r="A187" s="60"/>
      <c r="B187" s="60"/>
      <c r="C187" s="96"/>
      <c r="D187" s="61"/>
      <c r="E187" s="82"/>
      <c r="F187" s="61"/>
      <c r="G187" s="64"/>
      <c r="H187" s="82"/>
      <c r="I187" s="82"/>
      <c r="J187" s="80"/>
      <c r="K187" s="83"/>
    </row>
    <row r="188" spans="1:11" ht="13.5" customHeight="1">
      <c r="A188" s="60"/>
      <c r="B188" s="60"/>
      <c r="C188" s="96"/>
      <c r="D188" s="61"/>
      <c r="E188" s="82"/>
      <c r="F188" s="61"/>
      <c r="G188" s="64"/>
      <c r="H188" s="82"/>
      <c r="I188" s="82"/>
      <c r="J188" s="80"/>
      <c r="K188" s="83"/>
    </row>
    <row r="189" spans="1:11" ht="13.5" customHeight="1">
      <c r="A189" s="60"/>
      <c r="B189" s="60"/>
      <c r="C189" s="96"/>
      <c r="D189" s="61"/>
      <c r="E189" s="82"/>
      <c r="F189" s="61"/>
      <c r="G189" s="64"/>
      <c r="H189" s="82"/>
      <c r="I189" s="82"/>
      <c r="J189" s="80"/>
      <c r="K189" s="83"/>
    </row>
    <row r="190" spans="1:11" ht="13.5" customHeight="1">
      <c r="A190" s="60"/>
      <c r="B190" s="60"/>
      <c r="C190" s="96"/>
      <c r="D190" s="61"/>
      <c r="E190" s="82"/>
      <c r="F190" s="61"/>
      <c r="G190" s="64"/>
      <c r="H190" s="82"/>
      <c r="I190" s="82"/>
      <c r="J190" s="80"/>
      <c r="K190" s="83"/>
    </row>
    <row r="191" spans="1:11" ht="13.5" customHeight="1">
      <c r="A191" s="60"/>
      <c r="B191" s="60"/>
      <c r="C191" s="96"/>
      <c r="D191" s="61"/>
      <c r="E191" s="82"/>
      <c r="F191" s="61"/>
      <c r="G191" s="64"/>
      <c r="H191" s="82"/>
      <c r="I191" s="82"/>
      <c r="J191" s="80"/>
      <c r="K191" s="83"/>
    </row>
    <row r="192" spans="1:11" ht="13.5" customHeight="1">
      <c r="A192" s="60"/>
      <c r="B192" s="60"/>
      <c r="C192" s="96"/>
      <c r="D192" s="61"/>
      <c r="E192" s="82"/>
      <c r="F192" s="61"/>
      <c r="G192" s="64"/>
      <c r="H192" s="82"/>
      <c r="I192" s="82"/>
      <c r="J192" s="80"/>
      <c r="K192" s="83"/>
    </row>
    <row r="193" spans="1:11" ht="13.5" customHeight="1">
      <c r="A193" s="60"/>
      <c r="B193" s="60"/>
      <c r="C193" s="96"/>
      <c r="D193" s="61"/>
      <c r="E193" s="82"/>
      <c r="F193" s="61"/>
      <c r="G193" s="64"/>
      <c r="H193" s="82"/>
      <c r="I193" s="82"/>
      <c r="J193" s="80"/>
      <c r="K193" s="83"/>
    </row>
    <row r="194" spans="1:11" ht="13.5" customHeight="1">
      <c r="A194" s="60"/>
      <c r="B194" s="60"/>
      <c r="C194" s="96"/>
      <c r="D194" s="61"/>
      <c r="E194" s="82"/>
      <c r="F194" s="61"/>
      <c r="G194" s="64"/>
      <c r="H194" s="82"/>
      <c r="I194" s="82"/>
      <c r="J194" s="80"/>
      <c r="K194" s="83"/>
    </row>
    <row r="195" spans="1:11" ht="13.5" customHeight="1">
      <c r="A195" s="60"/>
      <c r="B195" s="60"/>
      <c r="C195" s="96"/>
      <c r="D195" s="61"/>
      <c r="E195" s="82"/>
      <c r="F195" s="61"/>
      <c r="G195" s="64"/>
      <c r="H195" s="82"/>
      <c r="I195" s="82"/>
      <c r="J195" s="80"/>
      <c r="K195" s="83"/>
    </row>
    <row r="196" spans="1:11" ht="13.5" customHeight="1">
      <c r="A196" s="60"/>
      <c r="B196" s="60"/>
      <c r="C196" s="96"/>
      <c r="D196" s="61"/>
      <c r="E196" s="82"/>
      <c r="F196" s="61"/>
      <c r="G196" s="64"/>
      <c r="H196" s="82"/>
      <c r="I196" s="82"/>
      <c r="J196" s="80"/>
      <c r="K196" s="83"/>
    </row>
    <row r="197" spans="1:11" ht="13.5" customHeight="1">
      <c r="A197" s="60"/>
      <c r="B197" s="60"/>
      <c r="C197" s="96"/>
      <c r="D197" s="61"/>
      <c r="E197" s="82"/>
      <c r="F197" s="61"/>
      <c r="G197" s="64"/>
      <c r="H197" s="82"/>
      <c r="I197" s="82"/>
      <c r="J197" s="80"/>
      <c r="K197" s="83"/>
    </row>
    <row r="198" spans="1:11" ht="13.5" customHeight="1">
      <c r="A198" s="60"/>
      <c r="B198" s="60"/>
      <c r="C198" s="96"/>
      <c r="D198" s="61"/>
      <c r="E198" s="82"/>
      <c r="F198" s="61"/>
      <c r="G198" s="64"/>
      <c r="H198" s="82"/>
      <c r="I198" s="82"/>
      <c r="J198" s="80"/>
      <c r="K198" s="83"/>
    </row>
    <row r="199" spans="1:11" ht="13.5" customHeight="1">
      <c r="A199" s="60"/>
      <c r="B199" s="60"/>
      <c r="C199" s="96"/>
      <c r="D199" s="61"/>
      <c r="E199" s="82"/>
      <c r="F199" s="61"/>
      <c r="G199" s="64"/>
      <c r="H199" s="82"/>
      <c r="I199" s="82"/>
      <c r="J199" s="80"/>
      <c r="K199" s="83"/>
    </row>
    <row r="200" spans="1:11" ht="13.5" customHeight="1">
      <c r="A200" s="60"/>
      <c r="B200" s="60"/>
      <c r="C200" s="96"/>
      <c r="D200" s="61"/>
      <c r="E200" s="82"/>
      <c r="F200" s="61"/>
      <c r="G200" s="64"/>
      <c r="H200" s="82"/>
      <c r="I200" s="82"/>
      <c r="J200" s="80"/>
      <c r="K200" s="83"/>
    </row>
    <row r="201" spans="1:11" ht="13.5" customHeight="1">
      <c r="A201" s="60"/>
      <c r="B201" s="60"/>
      <c r="C201" s="96"/>
      <c r="D201" s="61"/>
      <c r="E201" s="82"/>
      <c r="F201" s="61"/>
      <c r="G201" s="64"/>
      <c r="H201" s="82"/>
      <c r="I201" s="82"/>
      <c r="J201" s="80"/>
      <c r="K201" s="83"/>
    </row>
    <row r="202" spans="1:11" ht="13.5" customHeight="1">
      <c r="A202" s="60"/>
      <c r="B202" s="60"/>
      <c r="C202" s="96"/>
      <c r="D202" s="61"/>
      <c r="E202" s="82"/>
      <c r="F202" s="61"/>
      <c r="G202" s="64"/>
      <c r="H202" s="82"/>
      <c r="I202" s="82"/>
      <c r="J202" s="80"/>
      <c r="K202" s="83"/>
    </row>
    <row r="203" spans="1:11" ht="13.5" customHeight="1">
      <c r="A203" s="60"/>
      <c r="B203" s="60"/>
      <c r="C203" s="96"/>
      <c r="D203" s="61"/>
      <c r="E203" s="82"/>
      <c r="F203" s="61"/>
      <c r="G203" s="64"/>
      <c r="H203" s="82"/>
      <c r="I203" s="82"/>
      <c r="J203" s="80"/>
      <c r="K203" s="83"/>
    </row>
    <row r="204" spans="1:11" ht="13.5" customHeight="1">
      <c r="A204" s="60"/>
      <c r="B204" s="60"/>
      <c r="C204" s="96"/>
      <c r="D204" s="61"/>
      <c r="E204" s="82"/>
      <c r="F204" s="61"/>
      <c r="G204" s="64"/>
      <c r="H204" s="82"/>
      <c r="I204" s="82"/>
      <c r="J204" s="80"/>
      <c r="K204" s="83"/>
    </row>
    <row r="205" spans="1:11" ht="13.5" customHeight="1">
      <c r="A205" s="60"/>
      <c r="B205" s="60"/>
      <c r="C205" s="96"/>
      <c r="D205" s="61"/>
      <c r="E205" s="82"/>
      <c r="F205" s="61"/>
      <c r="G205" s="64"/>
      <c r="H205" s="82"/>
      <c r="I205" s="82"/>
      <c r="J205" s="80"/>
      <c r="K205" s="83"/>
    </row>
    <row r="206" spans="1:11" ht="13.5" customHeight="1">
      <c r="A206" s="60"/>
      <c r="B206" s="60"/>
      <c r="C206" s="96"/>
      <c r="D206" s="61"/>
      <c r="E206" s="82"/>
      <c r="F206" s="61"/>
      <c r="G206" s="64"/>
      <c r="H206" s="82"/>
      <c r="I206" s="82"/>
      <c r="J206" s="80"/>
      <c r="K206" s="83"/>
    </row>
    <row r="207" spans="1:11" ht="13.5" customHeight="1">
      <c r="A207" s="60"/>
      <c r="B207" s="60"/>
      <c r="C207" s="96"/>
      <c r="D207" s="61"/>
      <c r="E207" s="82"/>
      <c r="F207" s="61"/>
      <c r="G207" s="64"/>
      <c r="H207" s="82"/>
      <c r="I207" s="82"/>
      <c r="J207" s="80"/>
      <c r="K207" s="83"/>
    </row>
    <row r="208" spans="1:11" ht="13.5" customHeight="1">
      <c r="A208" s="60"/>
      <c r="B208" s="60"/>
      <c r="C208" s="96"/>
      <c r="D208" s="61"/>
      <c r="E208" s="82"/>
      <c r="F208" s="61"/>
      <c r="G208" s="64"/>
      <c r="H208" s="82"/>
      <c r="I208" s="82"/>
      <c r="J208" s="80"/>
      <c r="K208" s="83"/>
    </row>
    <row r="209" spans="1:11" ht="13.5" customHeight="1">
      <c r="A209" s="60"/>
      <c r="B209" s="60"/>
      <c r="C209" s="96"/>
      <c r="D209" s="61"/>
      <c r="E209" s="82"/>
      <c r="F209" s="61"/>
      <c r="G209" s="64"/>
      <c r="H209" s="82"/>
      <c r="I209" s="82"/>
      <c r="J209" s="80"/>
      <c r="K209" s="83"/>
    </row>
    <row r="210" spans="1:11" ht="13.5" customHeight="1">
      <c r="A210" s="60"/>
      <c r="B210" s="60"/>
      <c r="C210" s="96"/>
      <c r="D210" s="61"/>
      <c r="E210" s="82"/>
      <c r="F210" s="61"/>
      <c r="G210" s="64"/>
      <c r="H210" s="82"/>
      <c r="I210" s="82"/>
      <c r="J210" s="80"/>
      <c r="K210" s="83"/>
    </row>
    <row r="211" spans="1:11" ht="13.5" customHeight="1">
      <c r="A211" s="60"/>
      <c r="B211" s="60"/>
      <c r="C211" s="96"/>
      <c r="D211" s="61"/>
      <c r="E211" s="82"/>
      <c r="F211" s="61"/>
      <c r="G211" s="64"/>
      <c r="H211" s="82"/>
      <c r="I211" s="82"/>
      <c r="J211" s="80"/>
      <c r="K211" s="83"/>
    </row>
    <row r="212" spans="1:11" ht="13.5" customHeight="1">
      <c r="A212" s="60"/>
      <c r="B212" s="60"/>
      <c r="C212" s="96"/>
      <c r="D212" s="61"/>
      <c r="E212" s="82"/>
      <c r="F212" s="61"/>
      <c r="G212" s="64"/>
      <c r="H212" s="82"/>
      <c r="I212" s="82"/>
      <c r="J212" s="80"/>
      <c r="K212" s="83"/>
    </row>
    <row r="213" spans="1:11" ht="13.5" customHeight="1">
      <c r="A213" s="60"/>
      <c r="B213" s="60"/>
      <c r="C213" s="96"/>
      <c r="D213" s="61"/>
      <c r="E213" s="82"/>
      <c r="F213" s="61"/>
      <c r="G213" s="64"/>
      <c r="H213" s="82"/>
      <c r="I213" s="82"/>
      <c r="J213" s="80"/>
      <c r="K213" s="83"/>
    </row>
    <row r="214" spans="1:11" ht="13.5" customHeight="1">
      <c r="A214" s="60"/>
      <c r="B214" s="60"/>
      <c r="C214" s="96"/>
      <c r="D214" s="61"/>
      <c r="E214" s="82"/>
      <c r="F214" s="61"/>
      <c r="G214" s="64"/>
      <c r="H214" s="82"/>
      <c r="I214" s="82"/>
      <c r="J214" s="80"/>
      <c r="K214" s="83"/>
    </row>
    <row r="215" spans="1:11" ht="13.5" customHeight="1">
      <c r="A215" s="60"/>
      <c r="B215" s="60"/>
      <c r="C215" s="96"/>
      <c r="D215" s="61"/>
      <c r="E215" s="82"/>
      <c r="F215" s="61"/>
      <c r="G215" s="64"/>
      <c r="H215" s="82"/>
      <c r="I215" s="82"/>
      <c r="J215" s="80"/>
      <c r="K215" s="83"/>
    </row>
    <row r="216" spans="1:11" ht="13.5" customHeight="1">
      <c r="A216" s="60"/>
      <c r="B216" s="60"/>
      <c r="C216" s="96"/>
      <c r="D216" s="61"/>
      <c r="E216" s="82"/>
      <c r="F216" s="61"/>
      <c r="G216" s="64"/>
      <c r="H216" s="82"/>
      <c r="I216" s="82"/>
      <c r="J216" s="80"/>
      <c r="K216" s="83"/>
    </row>
    <row r="217" spans="1:11" ht="13.5" customHeight="1">
      <c r="A217" s="60"/>
      <c r="B217" s="60"/>
      <c r="C217" s="96"/>
      <c r="D217" s="61"/>
      <c r="E217" s="82"/>
      <c r="F217" s="61"/>
      <c r="G217" s="64"/>
      <c r="H217" s="82"/>
      <c r="I217" s="82"/>
      <c r="J217" s="80"/>
      <c r="K217" s="83"/>
    </row>
    <row r="218" spans="1:11" ht="13.5" customHeight="1">
      <c r="A218" s="60"/>
      <c r="B218" s="60"/>
      <c r="C218" s="96"/>
      <c r="D218" s="61"/>
      <c r="E218" s="82"/>
      <c r="F218" s="61"/>
      <c r="G218" s="64"/>
      <c r="H218" s="82"/>
      <c r="I218" s="82"/>
      <c r="J218" s="80"/>
      <c r="K218" s="83"/>
    </row>
    <row r="219" spans="1:11" ht="13.5" customHeight="1">
      <c r="A219" s="60"/>
      <c r="B219" s="60"/>
      <c r="C219" s="96"/>
      <c r="D219" s="61"/>
      <c r="E219" s="82"/>
      <c r="F219" s="61"/>
      <c r="G219" s="64"/>
      <c r="H219" s="82"/>
      <c r="I219" s="82"/>
      <c r="J219" s="80"/>
      <c r="K219" s="83"/>
    </row>
    <row r="220" spans="1:11" ht="13.5" customHeight="1">
      <c r="A220" s="60"/>
      <c r="B220" s="60"/>
      <c r="C220" s="96"/>
      <c r="D220" s="61"/>
      <c r="E220" s="82"/>
      <c r="F220" s="61"/>
      <c r="G220" s="64"/>
      <c r="H220" s="82"/>
      <c r="I220" s="82"/>
      <c r="J220" s="80"/>
      <c r="K220" s="83"/>
    </row>
    <row r="221" spans="1:11" ht="13.5" customHeight="1">
      <c r="A221" s="60"/>
      <c r="B221" s="60"/>
      <c r="C221" s="96"/>
      <c r="D221" s="61"/>
      <c r="E221" s="82"/>
      <c r="F221" s="61"/>
      <c r="G221" s="64"/>
      <c r="H221" s="82"/>
      <c r="I221" s="82"/>
      <c r="J221" s="80"/>
      <c r="K221" s="83"/>
    </row>
    <row r="222" spans="1:11" ht="13.5" customHeight="1">
      <c r="A222" s="60"/>
      <c r="B222" s="60"/>
      <c r="C222" s="96"/>
      <c r="D222" s="61"/>
      <c r="E222" s="82"/>
      <c r="F222" s="61"/>
      <c r="G222" s="64"/>
      <c r="H222" s="82"/>
      <c r="I222" s="82"/>
      <c r="J222" s="80"/>
      <c r="K222" s="83"/>
    </row>
    <row r="223" spans="1:11" ht="13.5" customHeight="1">
      <c r="A223" s="60"/>
      <c r="B223" s="60"/>
      <c r="C223" s="96"/>
      <c r="D223" s="61"/>
      <c r="E223" s="82"/>
      <c r="F223" s="61"/>
      <c r="G223" s="64"/>
      <c r="H223" s="82"/>
      <c r="I223" s="82"/>
      <c r="J223" s="80"/>
      <c r="K223" s="83"/>
    </row>
    <row r="224" spans="1:11" ht="13.5" customHeight="1">
      <c r="A224" s="60"/>
      <c r="B224" s="60"/>
      <c r="C224" s="96"/>
      <c r="D224" s="61"/>
      <c r="E224" s="82"/>
      <c r="F224" s="61"/>
      <c r="G224" s="64"/>
      <c r="H224" s="82"/>
      <c r="I224" s="82"/>
      <c r="J224" s="80"/>
      <c r="K224" s="83"/>
    </row>
    <row r="225" spans="1:11" ht="13.5" customHeight="1">
      <c r="A225" s="60"/>
      <c r="B225" s="60"/>
      <c r="C225" s="96"/>
      <c r="D225" s="61"/>
      <c r="E225" s="82"/>
      <c r="F225" s="61"/>
      <c r="G225" s="64"/>
      <c r="H225" s="82"/>
      <c r="I225" s="82"/>
      <c r="J225" s="80"/>
      <c r="K225" s="83"/>
    </row>
    <row r="226" spans="1:11" ht="13.5" customHeight="1">
      <c r="A226" s="60"/>
      <c r="B226" s="60"/>
      <c r="C226" s="96"/>
      <c r="D226" s="61"/>
      <c r="E226" s="82"/>
      <c r="F226" s="61"/>
      <c r="G226" s="64"/>
      <c r="H226" s="82"/>
      <c r="I226" s="82"/>
      <c r="J226" s="80"/>
      <c r="K226" s="83"/>
    </row>
    <row r="227" spans="1:11" ht="13.5" customHeight="1">
      <c r="A227" s="60"/>
      <c r="B227" s="60"/>
      <c r="C227" s="96"/>
      <c r="D227" s="61"/>
      <c r="E227" s="82"/>
      <c r="F227" s="61"/>
      <c r="G227" s="64"/>
      <c r="H227" s="82"/>
      <c r="I227" s="82"/>
      <c r="J227" s="80"/>
      <c r="K227" s="83"/>
    </row>
    <row r="228" spans="1:11" ht="13.5" customHeight="1">
      <c r="A228" s="60"/>
      <c r="B228" s="60"/>
      <c r="C228" s="96"/>
      <c r="D228" s="61"/>
      <c r="E228" s="82"/>
      <c r="F228" s="61"/>
      <c r="G228" s="64"/>
      <c r="H228" s="82"/>
      <c r="I228" s="82"/>
      <c r="J228" s="80"/>
      <c r="K228" s="83"/>
    </row>
    <row r="229" spans="1:11" ht="13.5" customHeight="1">
      <c r="A229" s="60"/>
      <c r="B229" s="60"/>
      <c r="C229" s="96"/>
      <c r="D229" s="61"/>
      <c r="E229" s="82"/>
      <c r="F229" s="61"/>
      <c r="G229" s="64"/>
      <c r="H229" s="82"/>
      <c r="I229" s="82"/>
      <c r="J229" s="80"/>
      <c r="K229" s="83"/>
    </row>
    <row r="230" spans="1:11" ht="13.5" customHeight="1">
      <c r="A230" s="60"/>
      <c r="B230" s="60"/>
      <c r="C230" s="96"/>
      <c r="D230" s="61"/>
      <c r="E230" s="82"/>
      <c r="F230" s="61"/>
      <c r="G230" s="64"/>
      <c r="H230" s="82"/>
      <c r="I230" s="82"/>
      <c r="J230" s="80"/>
      <c r="K230" s="83"/>
    </row>
    <row r="231" spans="1:11" ht="13.5" customHeight="1">
      <c r="A231" s="60"/>
      <c r="B231" s="60"/>
      <c r="C231" s="96"/>
      <c r="D231" s="61"/>
      <c r="E231" s="82"/>
      <c r="F231" s="61"/>
      <c r="G231" s="64"/>
      <c r="H231" s="82"/>
      <c r="I231" s="82"/>
      <c r="J231" s="80"/>
      <c r="K231" s="83"/>
    </row>
    <row r="232" spans="1:11" ht="13.5" customHeight="1">
      <c r="A232" s="60"/>
      <c r="B232" s="60"/>
      <c r="C232" s="96"/>
      <c r="D232" s="61"/>
      <c r="E232" s="82"/>
      <c r="F232" s="61"/>
      <c r="G232" s="64"/>
      <c r="H232" s="82"/>
      <c r="I232" s="82"/>
      <c r="J232" s="80"/>
      <c r="K232" s="83"/>
    </row>
    <row r="233" spans="1:11" ht="13.5" customHeight="1">
      <c r="A233" s="60"/>
      <c r="B233" s="60"/>
      <c r="C233" s="96"/>
      <c r="D233" s="61"/>
      <c r="E233" s="82"/>
      <c r="F233" s="61"/>
      <c r="G233" s="64"/>
      <c r="H233" s="82"/>
      <c r="I233" s="82"/>
      <c r="J233" s="80"/>
      <c r="K233" s="83"/>
    </row>
  </sheetData>
  <mergeCells count="7">
    <mergeCell ref="D31:G31"/>
    <mergeCell ref="D22:H22"/>
    <mergeCell ref="D1:E1"/>
    <mergeCell ref="D5:H5"/>
    <mergeCell ref="D13:H13"/>
    <mergeCell ref="D28:H28"/>
    <mergeCell ref="D17:H17"/>
  </mergeCells>
  <pageMargins left="0.78740157480314965" right="0.74803149606299213" top="1.2204724409448819" bottom="0.59055118110236227" header="0" footer="0"/>
  <pageSetup paperSize="9"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tabColor theme="3" tint="0.59999389629810485"/>
    <pageSetUpPr fitToPage="1"/>
  </sheetPr>
  <dimension ref="A1:B116"/>
  <sheetViews>
    <sheetView view="pageBreakPreview" topLeftCell="A7" zoomScale="130" zoomScaleNormal="100" zoomScaleSheetLayoutView="130" workbookViewId="0">
      <selection activeCell="A3" sqref="A3"/>
    </sheetView>
  </sheetViews>
  <sheetFormatPr defaultColWidth="55" defaultRowHeight="12.75"/>
  <cols>
    <col min="1" max="1" width="72.33203125" style="19" customWidth="1"/>
    <col min="2" max="16384" width="55" style="19"/>
  </cols>
  <sheetData>
    <row r="1" spans="1:1" s="16" customFormat="1" ht="16.5">
      <c r="A1" s="15" t="s">
        <v>223</v>
      </c>
    </row>
    <row r="2" spans="1:1" s="16" customFormat="1" ht="16.5"/>
    <row r="3" spans="1:1" s="16" customFormat="1" ht="16.5">
      <c r="A3" s="17" t="s">
        <v>83</v>
      </c>
    </row>
    <row r="4" spans="1:1" s="18" customFormat="1" ht="42" customHeight="1">
      <c r="A4" s="18" t="s">
        <v>82</v>
      </c>
    </row>
    <row r="5" spans="1:1" s="18" customFormat="1" ht="25.5">
      <c r="A5" s="18" t="s">
        <v>81</v>
      </c>
    </row>
    <row r="6" spans="1:1" s="18" customFormat="1" ht="25.5">
      <c r="A6" s="18" t="s">
        <v>80</v>
      </c>
    </row>
    <row r="7" spans="1:1" s="18" customFormat="1" ht="25.5">
      <c r="A7" s="18" t="s">
        <v>79</v>
      </c>
    </row>
    <row r="8" spans="1:1" s="18" customFormat="1">
      <c r="A8" s="18" t="s">
        <v>78</v>
      </c>
    </row>
    <row r="9" spans="1:1" s="18" customFormat="1">
      <c r="A9" s="18" t="s">
        <v>77</v>
      </c>
    </row>
    <row r="10" spans="1:1" s="18" customFormat="1" ht="25.5">
      <c r="A10" s="18" t="s">
        <v>76</v>
      </c>
    </row>
    <row r="11" spans="1:1" s="18" customFormat="1">
      <c r="A11" s="18" t="s">
        <v>75</v>
      </c>
    </row>
    <row r="12" spans="1:1" s="18" customFormat="1" ht="15" customHeight="1">
      <c r="A12" s="18" t="s">
        <v>74</v>
      </c>
    </row>
    <row r="13" spans="1:1" s="18" customFormat="1"/>
    <row r="14" spans="1:1" s="18" customFormat="1">
      <c r="A14" s="17" t="s">
        <v>73</v>
      </c>
    </row>
    <row r="15" spans="1:1" s="18" customFormat="1" ht="25.5">
      <c r="A15" s="18" t="s">
        <v>72</v>
      </c>
    </row>
    <row r="16" spans="1:1" s="18" customFormat="1" ht="29.25" customHeight="1">
      <c r="A16" s="18" t="s">
        <v>89</v>
      </c>
    </row>
    <row r="17" spans="1:1" s="18" customFormat="1" ht="25.5">
      <c r="A17" s="18" t="s">
        <v>71</v>
      </c>
    </row>
    <row r="18" spans="1:1" s="18" customFormat="1">
      <c r="A18" s="18" t="s">
        <v>70</v>
      </c>
    </row>
    <row r="19" spans="1:1" s="18" customFormat="1" ht="25.5">
      <c r="A19" s="18" t="s">
        <v>69</v>
      </c>
    </row>
    <row r="20" spans="1:1" s="18" customFormat="1" ht="25.5">
      <c r="A20" s="18" t="s">
        <v>68</v>
      </c>
    </row>
    <row r="21" spans="1:1" s="18" customFormat="1">
      <c r="A21" s="18" t="s">
        <v>67</v>
      </c>
    </row>
    <row r="22" spans="1:1" s="18" customFormat="1" ht="25.5">
      <c r="A22" s="18" t="s">
        <v>66</v>
      </c>
    </row>
    <row r="23" spans="1:1" s="18" customFormat="1">
      <c r="A23" s="18" t="s">
        <v>65</v>
      </c>
    </row>
    <row r="24" spans="1:1" s="18" customFormat="1" ht="25.5">
      <c r="A24" s="18" t="s">
        <v>64</v>
      </c>
    </row>
    <row r="25" spans="1:1" s="18" customFormat="1" ht="25.5">
      <c r="A25" s="18" t="s">
        <v>90</v>
      </c>
    </row>
    <row r="26" spans="1:1" s="18" customFormat="1">
      <c r="A26" s="18" t="s">
        <v>63</v>
      </c>
    </row>
    <row r="27" spans="1:1" s="18" customFormat="1" ht="38.25">
      <c r="A27" s="18" t="s">
        <v>62</v>
      </c>
    </row>
    <row r="28" spans="1:1" s="18" customFormat="1">
      <c r="A28" s="18" t="s">
        <v>61</v>
      </c>
    </row>
    <row r="29" spans="1:1" s="18" customFormat="1">
      <c r="A29" s="18" t="s">
        <v>60</v>
      </c>
    </row>
    <row r="30" spans="1:1" s="18" customFormat="1">
      <c r="A30" s="18" t="s">
        <v>59</v>
      </c>
    </row>
    <row r="31" spans="1:1" s="18" customFormat="1">
      <c r="A31" s="18" t="s">
        <v>58</v>
      </c>
    </row>
    <row r="32" spans="1:1" s="18" customFormat="1">
      <c r="A32" s="18" t="s">
        <v>57</v>
      </c>
    </row>
    <row r="33" spans="1:1" s="18" customFormat="1">
      <c r="A33" s="18" t="s">
        <v>56</v>
      </c>
    </row>
    <row r="34" spans="1:1" s="18" customFormat="1">
      <c r="A34" s="18" t="s">
        <v>55</v>
      </c>
    </row>
    <row r="35" spans="1:1" s="18" customFormat="1">
      <c r="A35" s="18" t="s">
        <v>54</v>
      </c>
    </row>
    <row r="36" spans="1:1" s="18" customFormat="1">
      <c r="A36" s="18" t="s">
        <v>53</v>
      </c>
    </row>
    <row r="37" spans="1:1" s="18" customFormat="1">
      <c r="A37" s="18" t="s">
        <v>52</v>
      </c>
    </row>
    <row r="38" spans="1:1" s="18" customFormat="1">
      <c r="A38" s="18" t="s">
        <v>51</v>
      </c>
    </row>
    <row r="39" spans="1:1" s="18" customFormat="1">
      <c r="A39" s="18" t="s">
        <v>50</v>
      </c>
    </row>
    <row r="40" spans="1:1" s="18" customFormat="1"/>
    <row r="41" spans="1:1" s="18" customFormat="1"/>
    <row r="42" spans="1:1">
      <c r="A42" s="18"/>
    </row>
    <row r="43" spans="1:1">
      <c r="A43" s="18"/>
    </row>
    <row r="44" spans="1:1">
      <c r="A44" s="18"/>
    </row>
    <row r="116" spans="2:2">
      <c r="B116" s="18"/>
    </row>
  </sheetData>
  <pageMargins left="0.74803149606299213" right="0.74803149606299213" top="1.2204724409448819" bottom="0.98425196850393704" header="0.51181102362204722" footer="0.51181102362204722"/>
  <pageSetup paperSize="9" scale="92" orientation="portrait" r:id="rId1"/>
  <headerFooter alignWithMargins="0"/>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548DD4"/>
    <pageSetUpPr fitToPage="1"/>
  </sheetPr>
  <dimension ref="A1:N69"/>
  <sheetViews>
    <sheetView view="pageBreakPreview" topLeftCell="A43" zoomScale="120" zoomScaleNormal="150" zoomScaleSheetLayoutView="120" workbookViewId="0">
      <selection activeCell="G60" sqref="G60:G61"/>
    </sheetView>
  </sheetViews>
  <sheetFormatPr defaultColWidth="12.6640625" defaultRowHeight="15" customHeight="1"/>
  <cols>
    <col min="1" max="2" width="2.88671875" style="155" customWidth="1"/>
    <col min="3" max="3" width="2.44140625" style="155" customWidth="1"/>
    <col min="4" max="4" width="30.6640625" style="129" customWidth="1"/>
    <col min="5" max="5" width="7.44140625" style="129" customWidth="1"/>
    <col min="6" max="6" width="3.44140625" style="129" customWidth="1"/>
    <col min="7" max="7" width="9" style="129" customWidth="1"/>
    <col min="8" max="8" width="13.44140625" style="129" customWidth="1"/>
    <col min="9" max="11" width="10.88671875" style="129" customWidth="1"/>
    <col min="12" max="16384" width="12.6640625" style="129"/>
  </cols>
  <sheetData>
    <row r="1" spans="1:11" ht="12.75" customHeight="1" thickBot="1">
      <c r="A1" s="94" t="s">
        <v>18</v>
      </c>
      <c r="B1" s="95" t="s">
        <v>2</v>
      </c>
      <c r="C1" s="151"/>
      <c r="D1" s="119" t="s">
        <v>24</v>
      </c>
      <c r="E1" s="120"/>
      <c r="F1" s="121"/>
      <c r="G1" s="122"/>
      <c r="H1" s="123"/>
      <c r="I1" s="138"/>
      <c r="J1" s="138"/>
      <c r="K1" s="138"/>
    </row>
    <row r="2" spans="1:11" ht="13.5" customHeight="1">
      <c r="A2" s="69" t="s">
        <v>17</v>
      </c>
      <c r="B2" s="70" t="s">
        <v>17</v>
      </c>
      <c r="C2" s="60"/>
      <c r="D2" s="71"/>
      <c r="E2" s="125"/>
      <c r="F2" s="63"/>
      <c r="G2" s="126"/>
      <c r="H2" s="127"/>
      <c r="I2" s="138"/>
      <c r="J2" s="138"/>
      <c r="K2" s="138"/>
    </row>
    <row r="3" spans="1:11" ht="13.5" customHeight="1">
      <c r="A3" s="69" t="s">
        <v>17</v>
      </c>
      <c r="B3" s="70" t="s">
        <v>17</v>
      </c>
      <c r="C3" s="60"/>
      <c r="D3" s="71"/>
      <c r="E3" s="125" t="s">
        <v>6</v>
      </c>
      <c r="F3" s="63"/>
      <c r="G3" s="126" t="s">
        <v>7</v>
      </c>
      <c r="H3" s="127" t="s">
        <v>8</v>
      </c>
      <c r="I3" s="138"/>
      <c r="J3" s="138"/>
      <c r="K3" s="138"/>
    </row>
    <row r="4" spans="1:11" ht="13.5" customHeight="1">
      <c r="A4" s="69"/>
      <c r="B4" s="70"/>
      <c r="C4" s="60"/>
      <c r="D4" s="128" t="s">
        <v>5</v>
      </c>
      <c r="E4" s="125"/>
      <c r="F4" s="63"/>
      <c r="G4" s="126"/>
      <c r="H4" s="127"/>
      <c r="I4" s="138"/>
      <c r="J4" s="138"/>
      <c r="K4" s="138"/>
    </row>
    <row r="5" spans="1:11" ht="42.75" customHeight="1">
      <c r="A5" s="70"/>
      <c r="B5" s="60"/>
      <c r="C5" s="60"/>
      <c r="D5" s="328" t="s">
        <v>21</v>
      </c>
      <c r="E5" s="329"/>
      <c r="F5" s="329"/>
      <c r="G5" s="329"/>
      <c r="H5" s="329"/>
      <c r="I5" s="138"/>
      <c r="J5" s="138"/>
      <c r="K5" s="138"/>
    </row>
    <row r="6" spans="1:11" ht="13.5" customHeight="1">
      <c r="A6" s="70"/>
      <c r="B6" s="60"/>
      <c r="C6" s="60"/>
      <c r="D6" s="128"/>
      <c r="E6" s="128"/>
      <c r="F6" s="128"/>
      <c r="G6" s="128"/>
      <c r="H6" s="128"/>
      <c r="I6" s="138"/>
      <c r="J6" s="138"/>
      <c r="K6" s="138"/>
    </row>
    <row r="7" spans="1:11" ht="13.5" customHeight="1">
      <c r="A7" s="70"/>
      <c r="B7" s="60"/>
      <c r="C7" s="60"/>
      <c r="D7" s="128" t="s">
        <v>278</v>
      </c>
      <c r="E7" s="130"/>
      <c r="F7" s="131"/>
      <c r="G7" s="132"/>
      <c r="H7" s="131"/>
      <c r="I7" s="138"/>
      <c r="J7" s="138"/>
      <c r="K7" s="138"/>
    </row>
    <row r="8" spans="1:11" ht="89.25" customHeight="1">
      <c r="A8" s="70" t="s">
        <v>18</v>
      </c>
      <c r="B8" s="69" t="s">
        <v>2</v>
      </c>
      <c r="C8" s="70" t="s">
        <v>1</v>
      </c>
      <c r="D8" s="326" t="s">
        <v>136</v>
      </c>
      <c r="E8" s="327"/>
      <c r="F8" s="327"/>
      <c r="G8" s="327"/>
      <c r="H8" s="327"/>
      <c r="I8" s="138"/>
      <c r="J8" s="71"/>
      <c r="K8" s="101"/>
    </row>
    <row r="9" spans="1:11" s="93" customFormat="1" ht="11.25">
      <c r="A9" s="152"/>
      <c r="B9" s="153"/>
      <c r="C9" s="152"/>
      <c r="D9" s="86" t="s">
        <v>255</v>
      </c>
      <c r="E9" s="87">
        <f>0.8*3.2</f>
        <v>2.5600000000000005</v>
      </c>
      <c r="F9" s="88" t="s">
        <v>226</v>
      </c>
      <c r="G9" s="89"/>
      <c r="H9" s="90">
        <f>G9*E9</f>
        <v>0</v>
      </c>
      <c r="I9" s="91"/>
      <c r="J9" s="92"/>
      <c r="K9" s="92"/>
    </row>
    <row r="10" spans="1:11" s="93" customFormat="1" ht="11.25">
      <c r="A10" s="152"/>
      <c r="B10" s="153"/>
      <c r="C10" s="152"/>
      <c r="D10" s="86" t="s">
        <v>256</v>
      </c>
      <c r="E10" s="87">
        <f>0.8*3.4</f>
        <v>2.72</v>
      </c>
      <c r="F10" s="88" t="s">
        <v>226</v>
      </c>
      <c r="G10" s="89"/>
      <c r="H10" s="90">
        <f>G10*E10</f>
        <v>0</v>
      </c>
      <c r="I10" s="91"/>
      <c r="J10" s="92"/>
      <c r="K10" s="92"/>
    </row>
    <row r="11" spans="1:11" s="93" customFormat="1" ht="11.25">
      <c r="A11" s="152"/>
      <c r="B11" s="153"/>
      <c r="C11" s="152"/>
      <c r="D11" s="86" t="s">
        <v>261</v>
      </c>
      <c r="E11" s="87">
        <f>5.25*2*14.44</f>
        <v>151.62</v>
      </c>
      <c r="F11" s="88" t="s">
        <v>226</v>
      </c>
      <c r="G11" s="89"/>
      <c r="H11" s="90">
        <f>G11*E11</f>
        <v>0</v>
      </c>
      <c r="I11" s="91"/>
      <c r="J11" s="92"/>
      <c r="K11" s="92"/>
    </row>
    <row r="12" spans="1:11" s="93" customFormat="1" ht="11.25">
      <c r="A12" s="152"/>
      <c r="B12" s="153"/>
      <c r="C12" s="152"/>
      <c r="D12" s="86" t="s">
        <v>262</v>
      </c>
      <c r="E12" s="87">
        <f>5.9*2*7.44</f>
        <v>87.792000000000016</v>
      </c>
      <c r="F12" s="88" t="s">
        <v>226</v>
      </c>
      <c r="G12" s="89"/>
      <c r="H12" s="90">
        <f>G12*E12</f>
        <v>0</v>
      </c>
      <c r="I12" s="91"/>
      <c r="J12" s="92"/>
      <c r="K12" s="92"/>
    </row>
    <row r="13" spans="1:11" s="93" customFormat="1" ht="11.25">
      <c r="A13" s="152"/>
      <c r="B13" s="153"/>
      <c r="C13" s="152"/>
      <c r="D13" s="71" t="s">
        <v>297</v>
      </c>
      <c r="E13" s="87">
        <v>2</v>
      </c>
      <c r="F13" s="88" t="s">
        <v>226</v>
      </c>
      <c r="G13" s="89"/>
      <c r="H13" s="90">
        <f>G13*E13</f>
        <v>0</v>
      </c>
      <c r="I13" s="91"/>
      <c r="J13" s="92"/>
      <c r="K13" s="92"/>
    </row>
    <row r="14" spans="1:11" s="93" customFormat="1" ht="11.25">
      <c r="A14" s="152"/>
      <c r="B14" s="153"/>
      <c r="C14" s="152"/>
      <c r="D14" s="71"/>
      <c r="E14" s="87"/>
      <c r="F14" s="88"/>
      <c r="G14" s="89"/>
      <c r="H14" s="90"/>
      <c r="I14" s="91"/>
      <c r="J14" s="92"/>
      <c r="K14" s="92"/>
    </row>
    <row r="15" spans="1:11" ht="22.5" customHeight="1">
      <c r="A15" s="70" t="s">
        <v>18</v>
      </c>
      <c r="B15" s="69" t="s">
        <v>2</v>
      </c>
      <c r="C15" s="99" t="s">
        <v>4</v>
      </c>
      <c r="D15" s="326" t="s">
        <v>300</v>
      </c>
      <c r="E15" s="327"/>
      <c r="F15" s="327"/>
      <c r="G15" s="327"/>
      <c r="H15" s="327"/>
      <c r="I15" s="138"/>
      <c r="J15" s="101"/>
      <c r="K15" s="101"/>
    </row>
    <row r="16" spans="1:11" s="93" customFormat="1" ht="11.25">
      <c r="A16" s="152"/>
      <c r="B16" s="153"/>
      <c r="C16" s="152"/>
      <c r="D16" s="86" t="s">
        <v>255</v>
      </c>
      <c r="E16" s="87">
        <f>0.8*3.2</f>
        <v>2.5600000000000005</v>
      </c>
      <c r="F16" s="88" t="s">
        <v>226</v>
      </c>
      <c r="G16" s="89"/>
      <c r="H16" s="90">
        <f>G16*E16</f>
        <v>0</v>
      </c>
      <c r="I16" s="91"/>
      <c r="J16" s="92"/>
      <c r="K16" s="92"/>
    </row>
    <row r="17" spans="1:14" s="93" customFormat="1" ht="11.25">
      <c r="A17" s="152"/>
      <c r="B17" s="153"/>
      <c r="C17" s="152"/>
      <c r="D17" s="86" t="s">
        <v>256</v>
      </c>
      <c r="E17" s="87">
        <f>0.8*3.4</f>
        <v>2.72</v>
      </c>
      <c r="F17" s="88" t="s">
        <v>226</v>
      </c>
      <c r="G17" s="89"/>
      <c r="H17" s="90">
        <f>G17*E17</f>
        <v>0</v>
      </c>
      <c r="I17" s="91"/>
      <c r="J17" s="92"/>
      <c r="K17" s="92"/>
    </row>
    <row r="18" spans="1:14" s="93" customFormat="1" ht="11.25">
      <c r="A18" s="152"/>
      <c r="B18" s="153"/>
      <c r="C18" s="152"/>
      <c r="D18" s="86" t="s">
        <v>261</v>
      </c>
      <c r="E18" s="87">
        <f>5.25*2*14.44</f>
        <v>151.62</v>
      </c>
      <c r="F18" s="88" t="s">
        <v>226</v>
      </c>
      <c r="G18" s="89"/>
      <c r="H18" s="90">
        <f>G18*E18</f>
        <v>0</v>
      </c>
      <c r="I18" s="91"/>
      <c r="J18" s="92"/>
      <c r="K18" s="92"/>
    </row>
    <row r="19" spans="1:14" s="93" customFormat="1" ht="11.25">
      <c r="A19" s="152"/>
      <c r="B19" s="153"/>
      <c r="C19" s="152"/>
      <c r="D19" s="86" t="s">
        <v>262</v>
      </c>
      <c r="E19" s="87">
        <f>5.9*2*7.44</f>
        <v>87.792000000000016</v>
      </c>
      <c r="F19" s="88" t="s">
        <v>226</v>
      </c>
      <c r="G19" s="89"/>
      <c r="H19" s="90">
        <f>G19*E19</f>
        <v>0</v>
      </c>
      <c r="I19" s="91"/>
      <c r="J19" s="92"/>
      <c r="K19" s="92"/>
    </row>
    <row r="20" spans="1:14" s="93" customFormat="1" ht="11.25">
      <c r="A20" s="152"/>
      <c r="B20" s="153"/>
      <c r="C20" s="152"/>
      <c r="D20" s="71" t="s">
        <v>297</v>
      </c>
      <c r="E20" s="87">
        <v>2</v>
      </c>
      <c r="F20" s="88" t="s">
        <v>226</v>
      </c>
      <c r="G20" s="89"/>
      <c r="H20" s="90">
        <f>G20*E20</f>
        <v>0</v>
      </c>
      <c r="I20" s="91"/>
      <c r="J20" s="92"/>
      <c r="K20" s="92"/>
    </row>
    <row r="21" spans="1:14" ht="13.5" customHeight="1">
      <c r="A21" s="70"/>
      <c r="B21" s="69"/>
      <c r="C21" s="70"/>
      <c r="D21" s="71"/>
      <c r="E21" s="65"/>
      <c r="F21" s="61"/>
      <c r="G21" s="126"/>
      <c r="H21" s="127"/>
      <c r="I21" s="138"/>
      <c r="J21" s="101"/>
      <c r="K21" s="101"/>
    </row>
    <row r="22" spans="1:14" ht="13.5" customHeight="1">
      <c r="A22" s="70"/>
      <c r="B22" s="69"/>
      <c r="C22" s="70"/>
      <c r="D22" s="128" t="s">
        <v>279</v>
      </c>
      <c r="E22" s="65"/>
      <c r="F22" s="61"/>
      <c r="G22" s="126"/>
      <c r="H22" s="127"/>
      <c r="I22" s="138"/>
      <c r="J22" s="71"/>
      <c r="K22" s="101"/>
    </row>
    <row r="23" spans="1:14" ht="58.5" customHeight="1">
      <c r="A23" s="70" t="s">
        <v>18</v>
      </c>
      <c r="B23" s="69" t="s">
        <v>2</v>
      </c>
      <c r="C23" s="70" t="s">
        <v>2</v>
      </c>
      <c r="D23" s="326" t="s">
        <v>280</v>
      </c>
      <c r="E23" s="327"/>
      <c r="F23" s="327"/>
      <c r="G23" s="327"/>
      <c r="H23" s="327"/>
      <c r="I23" s="138"/>
      <c r="J23" s="101"/>
      <c r="K23" s="101"/>
    </row>
    <row r="24" spans="1:14" ht="13.5" customHeight="1">
      <c r="A24" s="70"/>
      <c r="B24" s="69"/>
      <c r="C24" s="70"/>
      <c r="D24" s="71" t="s">
        <v>299</v>
      </c>
      <c r="E24" s="65">
        <f>98*0.3</f>
        <v>29.4</v>
      </c>
      <c r="F24" s="61" t="s">
        <v>225</v>
      </c>
      <c r="G24" s="126"/>
      <c r="H24" s="127">
        <f t="shared" ref="H24:H25" si="0">E24*G24</f>
        <v>0</v>
      </c>
      <c r="I24" s="138"/>
      <c r="J24" s="101"/>
      <c r="K24" s="101"/>
    </row>
    <row r="25" spans="1:14" ht="13.5" customHeight="1">
      <c r="A25" s="70"/>
      <c r="B25" s="69"/>
      <c r="C25" s="70"/>
      <c r="D25" s="71" t="s">
        <v>298</v>
      </c>
      <c r="E25" s="65">
        <f>64.75*0.3</f>
        <v>19.425000000000001</v>
      </c>
      <c r="F25" s="61" t="s">
        <v>225</v>
      </c>
      <c r="G25" s="126"/>
      <c r="H25" s="127">
        <f t="shared" si="0"/>
        <v>0</v>
      </c>
      <c r="I25" s="138"/>
      <c r="J25" s="101"/>
      <c r="K25" s="101"/>
    </row>
    <row r="26" spans="1:14" ht="13.5" customHeight="1">
      <c r="A26" s="70"/>
      <c r="B26" s="69"/>
      <c r="C26" s="70"/>
      <c r="D26" s="100"/>
      <c r="E26" s="133"/>
      <c r="F26" s="134"/>
      <c r="G26" s="135"/>
      <c r="H26" s="136"/>
      <c r="I26" s="138"/>
      <c r="J26" s="71"/>
      <c r="K26" s="101"/>
    </row>
    <row r="27" spans="1:14" ht="139.5" customHeight="1">
      <c r="A27" s="70" t="s">
        <v>18</v>
      </c>
      <c r="B27" s="69" t="s">
        <v>2</v>
      </c>
      <c r="C27" s="70" t="s">
        <v>16</v>
      </c>
      <c r="D27" s="326" t="s">
        <v>288</v>
      </c>
      <c r="E27" s="327"/>
      <c r="F27" s="327"/>
      <c r="G27" s="327"/>
      <c r="H27" s="327"/>
      <c r="I27" s="137"/>
      <c r="J27" s="101"/>
      <c r="K27" s="325"/>
      <c r="L27" s="325"/>
      <c r="M27" s="325"/>
      <c r="N27" s="325"/>
    </row>
    <row r="28" spans="1:14" s="93" customFormat="1" ht="11.25">
      <c r="A28" s="152"/>
      <c r="B28" s="153"/>
      <c r="C28" s="152"/>
      <c r="D28" s="71" t="s">
        <v>297</v>
      </c>
      <c r="E28" s="87">
        <v>2</v>
      </c>
      <c r="F28" s="88" t="s">
        <v>226</v>
      </c>
      <c r="G28" s="89"/>
      <c r="H28" s="90">
        <f>G28*E28</f>
        <v>0</v>
      </c>
      <c r="I28" s="91"/>
      <c r="J28" s="92"/>
      <c r="K28" s="92"/>
    </row>
    <row r="29" spans="1:14" ht="13.5" customHeight="1">
      <c r="A29" s="70"/>
      <c r="B29" s="69"/>
      <c r="C29" s="70"/>
      <c r="D29" s="71" t="s">
        <v>299</v>
      </c>
      <c r="E29" s="65">
        <f>12.04*10.15</f>
        <v>122.20599999999999</v>
      </c>
      <c r="F29" s="88" t="s">
        <v>226</v>
      </c>
      <c r="G29" s="126"/>
      <c r="H29" s="127">
        <f t="shared" ref="H29:H30" si="1">E29*G29</f>
        <v>0</v>
      </c>
      <c r="I29" s="138"/>
      <c r="J29" s="101"/>
      <c r="K29" s="101"/>
    </row>
    <row r="30" spans="1:14" ht="13.5" customHeight="1">
      <c r="A30" s="70"/>
      <c r="B30" s="69"/>
      <c r="C30" s="70"/>
      <c r="D30" s="71" t="s">
        <v>298</v>
      </c>
      <c r="E30" s="65">
        <f>8.2*10.15</f>
        <v>83.22999999999999</v>
      </c>
      <c r="F30" s="88" t="s">
        <v>226</v>
      </c>
      <c r="G30" s="126"/>
      <c r="H30" s="127">
        <f t="shared" si="1"/>
        <v>0</v>
      </c>
      <c r="I30" s="138"/>
      <c r="J30" s="101"/>
      <c r="K30" s="101"/>
    </row>
    <row r="31" spans="1:14" s="93" customFormat="1" ht="11.25">
      <c r="A31" s="152"/>
      <c r="B31" s="153"/>
      <c r="C31" s="152"/>
      <c r="D31" s="71"/>
      <c r="E31" s="87"/>
      <c r="F31" s="88"/>
      <c r="G31" s="89"/>
      <c r="H31" s="90"/>
      <c r="I31" s="91"/>
      <c r="J31" s="92"/>
      <c r="K31" s="92"/>
    </row>
    <row r="32" spans="1:14" ht="33.75" customHeight="1">
      <c r="A32" s="70" t="s">
        <v>18</v>
      </c>
      <c r="B32" s="69" t="s">
        <v>2</v>
      </c>
      <c r="C32" s="70" t="s">
        <v>93</v>
      </c>
      <c r="D32" s="326" t="s">
        <v>281</v>
      </c>
      <c r="E32" s="327"/>
      <c r="F32" s="327"/>
      <c r="G32" s="327"/>
      <c r="H32" s="327"/>
      <c r="I32" s="137"/>
      <c r="J32" s="101"/>
      <c r="K32" s="325"/>
      <c r="L32" s="325"/>
      <c r="M32" s="325"/>
      <c r="N32" s="325"/>
    </row>
    <row r="33" spans="1:14" s="93" customFormat="1" ht="11.25">
      <c r="A33" s="152"/>
      <c r="B33" s="153"/>
      <c r="C33" s="152"/>
      <c r="D33" s="71" t="s">
        <v>297</v>
      </c>
      <c r="E33" s="87">
        <v>2</v>
      </c>
      <c r="F33" s="88" t="s">
        <v>226</v>
      </c>
      <c r="G33" s="89"/>
      <c r="H33" s="90">
        <f>G33*E33</f>
        <v>0</v>
      </c>
      <c r="I33" s="91"/>
      <c r="J33" s="92"/>
      <c r="K33" s="92"/>
    </row>
    <row r="34" spans="1:14" ht="13.5" customHeight="1">
      <c r="A34" s="70"/>
      <c r="B34" s="69"/>
      <c r="C34" s="70"/>
      <c r="D34" s="71" t="s">
        <v>299</v>
      </c>
      <c r="E34" s="65">
        <f>12.04*10.15</f>
        <v>122.20599999999999</v>
      </c>
      <c r="F34" s="88" t="s">
        <v>226</v>
      </c>
      <c r="G34" s="126"/>
      <c r="H34" s="127">
        <f t="shared" ref="H34:H35" si="2">E34*G34</f>
        <v>0</v>
      </c>
      <c r="I34" s="138"/>
      <c r="J34" s="101"/>
      <c r="K34" s="101"/>
    </row>
    <row r="35" spans="1:14" ht="13.5" customHeight="1">
      <c r="A35" s="70"/>
      <c r="B35" s="69"/>
      <c r="C35" s="70"/>
      <c r="D35" s="71" t="s">
        <v>298</v>
      </c>
      <c r="E35" s="65">
        <f>8.2*10.15</f>
        <v>83.22999999999999</v>
      </c>
      <c r="F35" s="88" t="s">
        <v>226</v>
      </c>
      <c r="G35" s="126"/>
      <c r="H35" s="127">
        <f t="shared" si="2"/>
        <v>0</v>
      </c>
      <c r="I35" s="138"/>
      <c r="J35" s="101"/>
      <c r="K35" s="101"/>
    </row>
    <row r="36" spans="1:14" ht="13.5" customHeight="1">
      <c r="A36" s="70"/>
      <c r="B36" s="69"/>
      <c r="C36" s="70"/>
      <c r="D36" s="71"/>
      <c r="E36" s="65"/>
      <c r="F36" s="61"/>
      <c r="G36" s="126"/>
      <c r="H36" s="127"/>
      <c r="I36" s="138"/>
      <c r="J36" s="71"/>
      <c r="K36" s="101"/>
    </row>
    <row r="37" spans="1:14" ht="13.5" customHeight="1">
      <c r="A37" s="70"/>
      <c r="B37" s="69"/>
      <c r="C37" s="70"/>
      <c r="D37" s="128" t="s">
        <v>263</v>
      </c>
      <c r="E37" s="65"/>
      <c r="F37" s="61"/>
      <c r="G37" s="126"/>
      <c r="H37" s="127"/>
      <c r="I37" s="138"/>
      <c r="J37" s="101"/>
      <c r="K37" s="101"/>
    </row>
    <row r="38" spans="1:14" ht="69.75" customHeight="1">
      <c r="A38" s="70" t="s">
        <v>18</v>
      </c>
      <c r="B38" s="69" t="s">
        <v>2</v>
      </c>
      <c r="C38" s="99" t="s">
        <v>311</v>
      </c>
      <c r="D38" s="326" t="s">
        <v>282</v>
      </c>
      <c r="E38" s="327"/>
      <c r="F38" s="327"/>
      <c r="G38" s="327"/>
      <c r="H38" s="327"/>
      <c r="I38" s="330"/>
      <c r="J38" s="329"/>
      <c r="K38" s="139"/>
    </row>
    <row r="39" spans="1:14" ht="13.5" customHeight="1">
      <c r="A39" s="140"/>
      <c r="B39" s="141"/>
      <c r="C39" s="99"/>
      <c r="D39" s="96" t="s">
        <v>263</v>
      </c>
      <c r="E39" s="65">
        <v>44</v>
      </c>
      <c r="F39" s="61" t="s">
        <v>0</v>
      </c>
      <c r="G39" s="64"/>
      <c r="H39" s="57">
        <f>E39*G39</f>
        <v>0</v>
      </c>
      <c r="I39" s="139"/>
      <c r="J39" s="139"/>
      <c r="K39" s="139"/>
    </row>
    <row r="40" spans="1:14" ht="13.5" customHeight="1">
      <c r="A40" s="70"/>
      <c r="B40" s="69"/>
      <c r="C40" s="70"/>
      <c r="D40" s="71"/>
      <c r="E40" s="65"/>
      <c r="F40" s="61"/>
      <c r="G40" s="126"/>
      <c r="H40" s="127"/>
      <c r="I40" s="138"/>
      <c r="J40" s="138"/>
      <c r="K40" s="101"/>
    </row>
    <row r="41" spans="1:14" ht="139.5" customHeight="1">
      <c r="A41" s="70" t="s">
        <v>18</v>
      </c>
      <c r="B41" s="69" t="s">
        <v>2</v>
      </c>
      <c r="C41" s="99" t="s">
        <v>312</v>
      </c>
      <c r="D41" s="326" t="s">
        <v>283</v>
      </c>
      <c r="E41" s="327"/>
      <c r="F41" s="327"/>
      <c r="G41" s="327"/>
      <c r="H41" s="327"/>
      <c r="I41" s="138"/>
      <c r="J41" s="101"/>
      <c r="K41" s="101"/>
    </row>
    <row r="42" spans="1:14" ht="13.5" customHeight="1">
      <c r="A42" s="70"/>
      <c r="B42" s="69"/>
      <c r="C42" s="70"/>
      <c r="D42" s="71" t="s">
        <v>284</v>
      </c>
      <c r="E42" s="65">
        <v>11</v>
      </c>
      <c r="F42" s="61" t="s">
        <v>226</v>
      </c>
      <c r="G42" s="126"/>
      <c r="H42" s="127">
        <f>E42*G42</f>
        <v>0</v>
      </c>
      <c r="I42" s="138"/>
      <c r="J42" s="101"/>
      <c r="K42" s="101"/>
    </row>
    <row r="43" spans="1:14" ht="13.5" customHeight="1">
      <c r="A43" s="70"/>
      <c r="B43" s="69"/>
      <c r="C43" s="70"/>
      <c r="D43" s="71"/>
      <c r="E43" s="65"/>
      <c r="F43" s="61"/>
      <c r="G43" s="126"/>
      <c r="H43" s="127"/>
      <c r="I43" s="138"/>
      <c r="J43" s="101"/>
      <c r="K43" s="101"/>
    </row>
    <row r="44" spans="1:14" ht="36" customHeight="1">
      <c r="A44" s="70" t="s">
        <v>18</v>
      </c>
      <c r="B44" s="69" t="s">
        <v>2</v>
      </c>
      <c r="C44" s="70" t="s">
        <v>313</v>
      </c>
      <c r="D44" s="326" t="s">
        <v>281</v>
      </c>
      <c r="E44" s="327"/>
      <c r="F44" s="327"/>
      <c r="G44" s="327"/>
      <c r="H44" s="327"/>
      <c r="I44" s="137"/>
      <c r="J44" s="101"/>
      <c r="K44" s="325"/>
      <c r="L44" s="325"/>
      <c r="M44" s="325"/>
      <c r="N44" s="325"/>
    </row>
    <row r="45" spans="1:14" ht="17.25" customHeight="1">
      <c r="A45" s="70"/>
      <c r="B45" s="69"/>
      <c r="C45" s="70"/>
      <c r="D45" s="71" t="s">
        <v>284</v>
      </c>
      <c r="E45" s="65">
        <v>11</v>
      </c>
      <c r="F45" s="61" t="s">
        <v>226</v>
      </c>
      <c r="G45" s="126"/>
      <c r="H45" s="127">
        <f>E45*G45</f>
        <v>0</v>
      </c>
      <c r="I45" s="137"/>
      <c r="J45" s="101"/>
      <c r="K45" s="142"/>
      <c r="L45" s="142"/>
      <c r="M45" s="142"/>
      <c r="N45" s="142"/>
    </row>
    <row r="46" spans="1:14" ht="13.5" customHeight="1">
      <c r="A46" s="70"/>
      <c r="B46" s="69"/>
      <c r="C46" s="70"/>
      <c r="D46" s="71"/>
      <c r="E46" s="65"/>
      <c r="F46" s="61"/>
      <c r="G46" s="126"/>
      <c r="H46" s="127"/>
      <c r="I46" s="138"/>
      <c r="J46" s="101"/>
      <c r="K46" s="101"/>
    </row>
    <row r="47" spans="1:14" ht="13.5" customHeight="1">
      <c r="A47" s="70"/>
      <c r="B47" s="69"/>
      <c r="C47" s="70"/>
      <c r="D47" s="128" t="s">
        <v>125</v>
      </c>
      <c r="E47" s="65"/>
      <c r="F47" s="61"/>
      <c r="G47" s="126"/>
      <c r="H47" s="127"/>
      <c r="I47" s="138"/>
      <c r="J47" s="101"/>
      <c r="K47" s="101"/>
    </row>
    <row r="48" spans="1:14" ht="83.25" customHeight="1">
      <c r="A48" s="70" t="s">
        <v>18</v>
      </c>
      <c r="B48" s="69" t="s">
        <v>2</v>
      </c>
      <c r="C48" s="99" t="s">
        <v>314</v>
      </c>
      <c r="D48" s="326" t="s">
        <v>286</v>
      </c>
      <c r="E48" s="327"/>
      <c r="F48" s="327"/>
      <c r="G48" s="327"/>
      <c r="H48" s="327"/>
      <c r="I48" s="138"/>
      <c r="J48" s="101"/>
      <c r="K48" s="101"/>
    </row>
    <row r="49" spans="1:11" s="159" customFormat="1" ht="11.25">
      <c r="A49" s="156"/>
      <c r="B49" s="157"/>
      <c r="C49" s="156"/>
      <c r="D49" s="158" t="s">
        <v>248</v>
      </c>
      <c r="E49" s="107"/>
      <c r="F49" s="107"/>
      <c r="G49" s="107"/>
      <c r="H49" s="107"/>
      <c r="J49" s="160"/>
      <c r="K49" s="160"/>
    </row>
    <row r="50" spans="1:11" s="159" customFormat="1" ht="13.5" customHeight="1">
      <c r="D50" s="161" t="s">
        <v>249</v>
      </c>
      <c r="E50" s="162">
        <v>68.900000000000006</v>
      </c>
      <c r="F50" s="114" t="s">
        <v>226</v>
      </c>
      <c r="G50" s="163"/>
      <c r="H50" s="116">
        <f>G50*E50</f>
        <v>0</v>
      </c>
      <c r="I50" s="164"/>
      <c r="J50" s="160"/>
      <c r="K50" s="160"/>
    </row>
    <row r="51" spans="1:11" s="159" customFormat="1" ht="13.5" customHeight="1">
      <c r="D51" s="161" t="s">
        <v>250</v>
      </c>
      <c r="E51" s="162">
        <v>96.33</v>
      </c>
      <c r="F51" s="114" t="s">
        <v>226</v>
      </c>
      <c r="G51" s="163"/>
      <c r="H51" s="116">
        <f>G51*E51</f>
        <v>0</v>
      </c>
      <c r="I51" s="164"/>
      <c r="J51" s="160"/>
      <c r="K51" s="160"/>
    </row>
    <row r="52" spans="1:11" s="159" customFormat="1" ht="11.25">
      <c r="A52" s="156"/>
      <c r="B52" s="157"/>
      <c r="C52" s="156"/>
      <c r="D52" s="158" t="s">
        <v>251</v>
      </c>
      <c r="E52" s="107"/>
      <c r="F52" s="107"/>
      <c r="G52" s="107"/>
      <c r="H52" s="107"/>
      <c r="J52" s="160"/>
      <c r="K52" s="160"/>
    </row>
    <row r="53" spans="1:11" s="159" customFormat="1" ht="13.5" customHeight="1">
      <c r="D53" s="161" t="s">
        <v>249</v>
      </c>
      <c r="E53" s="162">
        <v>96.86</v>
      </c>
      <c r="F53" s="114" t="s">
        <v>226</v>
      </c>
      <c r="G53" s="163"/>
      <c r="H53" s="116">
        <f>G53*E53</f>
        <v>0</v>
      </c>
      <c r="I53" s="164"/>
      <c r="J53" s="160"/>
      <c r="K53" s="160"/>
    </row>
    <row r="54" spans="1:11" s="159" customFormat="1" ht="13.5" customHeight="1">
      <c r="D54" s="161" t="s">
        <v>252</v>
      </c>
      <c r="E54" s="162">
        <v>103.7</v>
      </c>
      <c r="F54" s="114" t="s">
        <v>226</v>
      </c>
      <c r="G54" s="163"/>
      <c r="H54" s="116">
        <f>G54*E54</f>
        <v>0</v>
      </c>
      <c r="I54" s="164"/>
      <c r="J54" s="160"/>
      <c r="K54" s="160"/>
    </row>
    <row r="55" spans="1:11" s="159" customFormat="1" ht="13.5" customHeight="1">
      <c r="D55" s="161" t="s">
        <v>250</v>
      </c>
      <c r="E55" s="162">
        <v>103.7</v>
      </c>
      <c r="F55" s="114" t="s">
        <v>226</v>
      </c>
      <c r="G55" s="163"/>
      <c r="H55" s="116">
        <f>G55*E55</f>
        <v>0</v>
      </c>
      <c r="I55" s="164"/>
      <c r="J55" s="160"/>
      <c r="K55" s="160"/>
    </row>
    <row r="56" spans="1:11" s="159" customFormat="1" ht="13.5" customHeight="1">
      <c r="D56" s="161" t="s">
        <v>253</v>
      </c>
      <c r="E56" s="162">
        <v>103.7</v>
      </c>
      <c r="F56" s="114" t="s">
        <v>226</v>
      </c>
      <c r="G56" s="163"/>
      <c r="H56" s="116">
        <f>G56*E56</f>
        <v>0</v>
      </c>
      <c r="I56" s="164"/>
      <c r="J56" s="160"/>
      <c r="K56" s="160"/>
    </row>
    <row r="57" spans="1:11" ht="13.5" customHeight="1">
      <c r="A57" s="70"/>
      <c r="B57" s="69"/>
      <c r="C57" s="70"/>
      <c r="D57" s="124"/>
      <c r="E57" s="65"/>
      <c r="F57" s="61"/>
      <c r="G57" s="126"/>
      <c r="H57" s="127"/>
      <c r="I57" s="138"/>
      <c r="J57" s="101"/>
      <c r="K57" s="101"/>
    </row>
    <row r="58" spans="1:11" ht="13.5" customHeight="1">
      <c r="A58" s="154"/>
      <c r="B58" s="154"/>
      <c r="C58" s="154"/>
      <c r="D58" s="128" t="s">
        <v>266</v>
      </c>
      <c r="E58" s="65"/>
      <c r="F58" s="61"/>
      <c r="G58" s="126"/>
      <c r="H58" s="127"/>
      <c r="I58" s="138"/>
      <c r="J58" s="101"/>
      <c r="K58" s="101"/>
    </row>
    <row r="59" spans="1:11" ht="66.75" customHeight="1">
      <c r="A59" s="70" t="s">
        <v>18</v>
      </c>
      <c r="B59" s="69" t="s">
        <v>2</v>
      </c>
      <c r="C59" s="99" t="s">
        <v>95</v>
      </c>
      <c r="D59" s="326" t="s">
        <v>287</v>
      </c>
      <c r="E59" s="327"/>
      <c r="F59" s="327"/>
      <c r="G59" s="327"/>
      <c r="H59" s="327"/>
      <c r="I59" s="138"/>
      <c r="J59" s="101"/>
      <c r="K59" s="101"/>
    </row>
    <row r="60" spans="1:11" ht="13.5" customHeight="1">
      <c r="A60" s="70"/>
      <c r="B60" s="69"/>
      <c r="C60" s="99"/>
      <c r="D60" s="71" t="s">
        <v>301</v>
      </c>
      <c r="E60" s="65">
        <f>0.15*3*0.3*2</f>
        <v>0.26999999999999996</v>
      </c>
      <c r="F60" s="61" t="s">
        <v>225</v>
      </c>
      <c r="G60" s="126"/>
      <c r="H60" s="57">
        <f t="shared" ref="H60" si="3">G60*E60</f>
        <v>0</v>
      </c>
      <c r="I60" s="138"/>
      <c r="J60" s="101"/>
      <c r="K60" s="101"/>
    </row>
    <row r="61" spans="1:11" ht="13.5" customHeight="1" thickBot="1">
      <c r="A61" s="70"/>
      <c r="B61" s="165"/>
      <c r="C61" s="99"/>
      <c r="D61" s="71" t="s">
        <v>302</v>
      </c>
      <c r="E61" s="65">
        <f>0.15*3*0.2*2</f>
        <v>0.18</v>
      </c>
      <c r="F61" s="61" t="s">
        <v>225</v>
      </c>
      <c r="G61" s="126"/>
      <c r="H61" s="57">
        <f t="shared" ref="H61" si="4">G61*E61</f>
        <v>0</v>
      </c>
      <c r="I61" s="138"/>
      <c r="J61" s="101"/>
      <c r="K61" s="101"/>
    </row>
    <row r="62" spans="1:11" ht="13.5" customHeight="1" thickBot="1">
      <c r="A62" s="94" t="s">
        <v>18</v>
      </c>
      <c r="B62" s="69" t="s">
        <v>2</v>
      </c>
      <c r="C62" s="95"/>
      <c r="D62" s="119" t="s">
        <v>23</v>
      </c>
      <c r="E62" s="144"/>
      <c r="F62" s="76"/>
      <c r="G62" s="145"/>
      <c r="H62" s="146">
        <f>SUM(H1:H61)</f>
        <v>0</v>
      </c>
      <c r="I62" s="138"/>
      <c r="J62" s="138"/>
      <c r="K62" s="138"/>
    </row>
    <row r="63" spans="1:11" ht="13.5" customHeight="1">
      <c r="A63" s="154"/>
      <c r="B63" s="154"/>
      <c r="C63" s="154"/>
      <c r="D63" s="100"/>
      <c r="E63" s="133"/>
      <c r="F63" s="134"/>
      <c r="G63" s="135"/>
      <c r="H63" s="136"/>
      <c r="I63" s="138"/>
      <c r="J63" s="138"/>
      <c r="K63" s="138"/>
    </row>
    <row r="64" spans="1:11" ht="13.5" customHeight="1">
      <c r="A64" s="154"/>
      <c r="B64" s="154"/>
      <c r="C64" s="154"/>
      <c r="D64" s="100"/>
      <c r="E64" s="133"/>
      <c r="F64" s="134"/>
      <c r="G64" s="135"/>
      <c r="H64" s="136"/>
      <c r="I64" s="138"/>
      <c r="J64" s="138"/>
      <c r="K64" s="138"/>
    </row>
    <row r="65" spans="1:11" ht="13.5" customHeight="1">
      <c r="A65" s="154"/>
      <c r="B65" s="154"/>
      <c r="C65" s="154"/>
      <c r="D65" s="100"/>
      <c r="E65" s="133"/>
      <c r="F65" s="134"/>
      <c r="G65" s="135"/>
      <c r="H65" s="136"/>
      <c r="I65" s="138"/>
      <c r="J65" s="138"/>
      <c r="K65" s="138"/>
    </row>
    <row r="66" spans="1:11" ht="13.5" customHeight="1">
      <c r="A66" s="154"/>
      <c r="B66" s="154"/>
      <c r="C66" s="154"/>
      <c r="D66" s="100"/>
      <c r="E66" s="133"/>
      <c r="F66" s="134"/>
      <c r="G66" s="135"/>
      <c r="H66" s="136"/>
      <c r="I66" s="138"/>
      <c r="J66" s="138"/>
      <c r="K66" s="138"/>
    </row>
    <row r="67" spans="1:11" ht="13.5" customHeight="1">
      <c r="A67" s="154"/>
      <c r="B67" s="154"/>
      <c r="C67" s="154"/>
      <c r="D67" s="100"/>
      <c r="E67" s="133"/>
      <c r="F67" s="134"/>
      <c r="G67" s="135"/>
      <c r="H67" s="136"/>
      <c r="I67" s="138"/>
      <c r="J67" s="138"/>
      <c r="K67" s="138"/>
    </row>
    <row r="68" spans="1:11" ht="13.5" customHeight="1">
      <c r="A68" s="154"/>
      <c r="B68" s="154"/>
      <c r="C68" s="154"/>
      <c r="D68" s="100"/>
      <c r="E68" s="133"/>
      <c r="F68" s="134"/>
      <c r="G68" s="135"/>
      <c r="H68" s="136"/>
      <c r="I68" s="138"/>
      <c r="J68" s="138"/>
      <c r="K68" s="138"/>
    </row>
    <row r="69" spans="1:11" ht="13.5" customHeight="1">
      <c r="A69" s="154"/>
      <c r="B69" s="154"/>
      <c r="C69" s="154"/>
      <c r="D69" s="147"/>
      <c r="E69" s="133"/>
      <c r="F69" s="134"/>
      <c r="G69" s="135"/>
      <c r="H69" s="136"/>
      <c r="I69" s="138"/>
      <c r="J69" s="138"/>
      <c r="K69" s="138"/>
    </row>
  </sheetData>
  <mergeCells count="15">
    <mergeCell ref="D59:H59"/>
    <mergeCell ref="D48:H48"/>
    <mergeCell ref="D38:H38"/>
    <mergeCell ref="I38:J38"/>
    <mergeCell ref="D41:H41"/>
    <mergeCell ref="D44:H44"/>
    <mergeCell ref="K44:N44"/>
    <mergeCell ref="K27:N27"/>
    <mergeCell ref="D32:H32"/>
    <mergeCell ref="K32:N32"/>
    <mergeCell ref="D15:H15"/>
    <mergeCell ref="D5:H5"/>
    <mergeCell ref="D8:H8"/>
    <mergeCell ref="D23:H23"/>
    <mergeCell ref="D27:H27"/>
  </mergeCells>
  <pageMargins left="0.78740157480314965" right="0.74803149606299213" top="1.2204724409448819" bottom="0.59055118110236227" header="0" footer="0"/>
  <pageSetup paperSize="9" scale="99"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pageSetUpPr fitToPage="1"/>
  </sheetPr>
  <dimension ref="A1:A6"/>
  <sheetViews>
    <sheetView view="pageBreakPreview" zoomScale="130" zoomScaleNormal="100" zoomScaleSheetLayoutView="130" workbookViewId="0">
      <selection activeCell="C5" sqref="C5"/>
    </sheetView>
  </sheetViews>
  <sheetFormatPr defaultRowHeight="12.75"/>
  <cols>
    <col min="1" max="1" width="72.44140625" style="43" customWidth="1"/>
    <col min="2" max="256" width="8.88671875" style="42"/>
    <col min="257" max="257" width="72.44140625" style="42" customWidth="1"/>
    <col min="258" max="512" width="8.88671875" style="42"/>
    <col min="513" max="513" width="72.44140625" style="42" customWidth="1"/>
    <col min="514" max="768" width="8.88671875" style="42"/>
    <col min="769" max="769" width="72.44140625" style="42" customWidth="1"/>
    <col min="770" max="1024" width="8.88671875" style="42"/>
    <col min="1025" max="1025" width="72.44140625" style="42" customWidth="1"/>
    <col min="1026" max="1280" width="8.88671875" style="42"/>
    <col min="1281" max="1281" width="72.44140625" style="42" customWidth="1"/>
    <col min="1282" max="1536" width="8.88671875" style="42"/>
    <col min="1537" max="1537" width="72.44140625" style="42" customWidth="1"/>
    <col min="1538" max="1792" width="8.88671875" style="42"/>
    <col min="1793" max="1793" width="72.44140625" style="42" customWidth="1"/>
    <col min="1794" max="2048" width="8.88671875" style="42"/>
    <col min="2049" max="2049" width="72.44140625" style="42" customWidth="1"/>
    <col min="2050" max="2304" width="8.88671875" style="42"/>
    <col min="2305" max="2305" width="72.44140625" style="42" customWidth="1"/>
    <col min="2306" max="2560" width="8.88671875" style="42"/>
    <col min="2561" max="2561" width="72.44140625" style="42" customWidth="1"/>
    <col min="2562" max="2816" width="8.88671875" style="42"/>
    <col min="2817" max="2817" width="72.44140625" style="42" customWidth="1"/>
    <col min="2818" max="3072" width="8.88671875" style="42"/>
    <col min="3073" max="3073" width="72.44140625" style="42" customWidth="1"/>
    <col min="3074" max="3328" width="8.88671875" style="42"/>
    <col min="3329" max="3329" width="72.44140625" style="42" customWidth="1"/>
    <col min="3330" max="3584" width="8.88671875" style="42"/>
    <col min="3585" max="3585" width="72.44140625" style="42" customWidth="1"/>
    <col min="3586" max="3840" width="8.88671875" style="42"/>
    <col min="3841" max="3841" width="72.44140625" style="42" customWidth="1"/>
    <col min="3842" max="4096" width="8.88671875" style="42"/>
    <col min="4097" max="4097" width="72.44140625" style="42" customWidth="1"/>
    <col min="4098" max="4352" width="8.88671875" style="42"/>
    <col min="4353" max="4353" width="72.44140625" style="42" customWidth="1"/>
    <col min="4354" max="4608" width="8.88671875" style="42"/>
    <col min="4609" max="4609" width="72.44140625" style="42" customWidth="1"/>
    <col min="4610" max="4864" width="8.88671875" style="42"/>
    <col min="4865" max="4865" width="72.44140625" style="42" customWidth="1"/>
    <col min="4866" max="5120" width="8.88671875" style="42"/>
    <col min="5121" max="5121" width="72.44140625" style="42" customWidth="1"/>
    <col min="5122" max="5376" width="8.88671875" style="42"/>
    <col min="5377" max="5377" width="72.44140625" style="42" customWidth="1"/>
    <col min="5378" max="5632" width="8.88671875" style="42"/>
    <col min="5633" max="5633" width="72.44140625" style="42" customWidth="1"/>
    <col min="5634" max="5888" width="8.88671875" style="42"/>
    <col min="5889" max="5889" width="72.44140625" style="42" customWidth="1"/>
    <col min="5890" max="6144" width="8.88671875" style="42"/>
    <col min="6145" max="6145" width="72.44140625" style="42" customWidth="1"/>
    <col min="6146" max="6400" width="8.88671875" style="42"/>
    <col min="6401" max="6401" width="72.44140625" style="42" customWidth="1"/>
    <col min="6402" max="6656" width="8.88671875" style="42"/>
    <col min="6657" max="6657" width="72.44140625" style="42" customWidth="1"/>
    <col min="6658" max="6912" width="8.88671875" style="42"/>
    <col min="6913" max="6913" width="72.44140625" style="42" customWidth="1"/>
    <col min="6914" max="7168" width="8.88671875" style="42"/>
    <col min="7169" max="7169" width="72.44140625" style="42" customWidth="1"/>
    <col min="7170" max="7424" width="8.88671875" style="42"/>
    <col min="7425" max="7425" width="72.44140625" style="42" customWidth="1"/>
    <col min="7426" max="7680" width="8.88671875" style="42"/>
    <col min="7681" max="7681" width="72.44140625" style="42" customWidth="1"/>
    <col min="7682" max="7936" width="8.88671875" style="42"/>
    <col min="7937" max="7937" width="72.44140625" style="42" customWidth="1"/>
    <col min="7938" max="8192" width="8.88671875" style="42"/>
    <col min="8193" max="8193" width="72.44140625" style="42" customWidth="1"/>
    <col min="8194" max="8448" width="8.88671875" style="42"/>
    <col min="8449" max="8449" width="72.44140625" style="42" customWidth="1"/>
    <col min="8450" max="8704" width="8.88671875" style="42"/>
    <col min="8705" max="8705" width="72.44140625" style="42" customWidth="1"/>
    <col min="8706" max="8960" width="8.88671875" style="42"/>
    <col min="8961" max="8961" width="72.44140625" style="42" customWidth="1"/>
    <col min="8962" max="9216" width="8.88671875" style="42"/>
    <col min="9217" max="9217" width="72.44140625" style="42" customWidth="1"/>
    <col min="9218" max="9472" width="8.88671875" style="42"/>
    <col min="9473" max="9473" width="72.44140625" style="42" customWidth="1"/>
    <col min="9474" max="9728" width="8.88671875" style="42"/>
    <col min="9729" max="9729" width="72.44140625" style="42" customWidth="1"/>
    <col min="9730" max="9984" width="8.88671875" style="42"/>
    <col min="9985" max="9985" width="72.44140625" style="42" customWidth="1"/>
    <col min="9986" max="10240" width="8.88671875" style="42"/>
    <col min="10241" max="10241" width="72.44140625" style="42" customWidth="1"/>
    <col min="10242" max="10496" width="8.88671875" style="42"/>
    <col min="10497" max="10497" width="72.44140625" style="42" customWidth="1"/>
    <col min="10498" max="10752" width="8.88671875" style="42"/>
    <col min="10753" max="10753" width="72.44140625" style="42" customWidth="1"/>
    <col min="10754" max="11008" width="8.88671875" style="42"/>
    <col min="11009" max="11009" width="72.44140625" style="42" customWidth="1"/>
    <col min="11010" max="11264" width="8.88671875" style="42"/>
    <col min="11265" max="11265" width="72.44140625" style="42" customWidth="1"/>
    <col min="11266" max="11520" width="8.88671875" style="42"/>
    <col min="11521" max="11521" width="72.44140625" style="42" customWidth="1"/>
    <col min="11522" max="11776" width="8.88671875" style="42"/>
    <col min="11777" max="11777" width="72.44140625" style="42" customWidth="1"/>
    <col min="11778" max="12032" width="8.88671875" style="42"/>
    <col min="12033" max="12033" width="72.44140625" style="42" customWidth="1"/>
    <col min="12034" max="12288" width="8.88671875" style="42"/>
    <col min="12289" max="12289" width="72.44140625" style="42" customWidth="1"/>
    <col min="12290" max="12544" width="8.88671875" style="42"/>
    <col min="12545" max="12545" width="72.44140625" style="42" customWidth="1"/>
    <col min="12546" max="12800" width="8.88671875" style="42"/>
    <col min="12801" max="12801" width="72.44140625" style="42" customWidth="1"/>
    <col min="12802" max="13056" width="8.88671875" style="42"/>
    <col min="13057" max="13057" width="72.44140625" style="42" customWidth="1"/>
    <col min="13058" max="13312" width="8.88671875" style="42"/>
    <col min="13313" max="13313" width="72.44140625" style="42" customWidth="1"/>
    <col min="13314" max="13568" width="8.88671875" style="42"/>
    <col min="13569" max="13569" width="72.44140625" style="42" customWidth="1"/>
    <col min="13570" max="13824" width="8.88671875" style="42"/>
    <col min="13825" max="13825" width="72.44140625" style="42" customWidth="1"/>
    <col min="13826" max="14080" width="8.88671875" style="42"/>
    <col min="14081" max="14081" width="72.44140625" style="42" customWidth="1"/>
    <col min="14082" max="14336" width="8.88671875" style="42"/>
    <col min="14337" max="14337" width="72.44140625" style="42" customWidth="1"/>
    <col min="14338" max="14592" width="8.88671875" style="42"/>
    <col min="14593" max="14593" width="72.44140625" style="42" customWidth="1"/>
    <col min="14594" max="14848" width="8.88671875" style="42"/>
    <col min="14849" max="14849" width="72.44140625" style="42" customWidth="1"/>
    <col min="14850" max="15104" width="8.88671875" style="42"/>
    <col min="15105" max="15105" width="72.44140625" style="42" customWidth="1"/>
    <col min="15106" max="15360" width="8.88671875" style="42"/>
    <col min="15361" max="15361" width="72.44140625" style="42" customWidth="1"/>
    <col min="15362" max="15616" width="8.88671875" style="42"/>
    <col min="15617" max="15617" width="72.44140625" style="42" customWidth="1"/>
    <col min="15618" max="15872" width="8.88671875" style="42"/>
    <col min="15873" max="15873" width="72.44140625" style="42" customWidth="1"/>
    <col min="15874" max="16128" width="8.88671875" style="42"/>
    <col min="16129" max="16129" width="72.44140625" style="42" customWidth="1"/>
    <col min="16130" max="16384" width="8.88671875" style="42"/>
  </cols>
  <sheetData>
    <row r="1" spans="1:1" s="40" customFormat="1" ht="15.75">
      <c r="A1" s="39" t="s">
        <v>103</v>
      </c>
    </row>
    <row r="2" spans="1:1" s="40" customFormat="1">
      <c r="A2" s="41"/>
    </row>
    <row r="3" spans="1:1" ht="102" customHeight="1">
      <c r="A3" s="331" t="s">
        <v>102</v>
      </c>
    </row>
    <row r="4" spans="1:1" ht="75.75" customHeight="1">
      <c r="A4" s="331"/>
    </row>
    <row r="5" spans="1:1" ht="51" customHeight="1">
      <c r="A5" s="331"/>
    </row>
    <row r="6" spans="1:1" ht="324" customHeight="1">
      <c r="A6" s="331"/>
    </row>
  </sheetData>
  <mergeCells count="1">
    <mergeCell ref="A3:A6"/>
  </mergeCells>
  <pageMargins left="0.78740157480314965" right="0.74803149606299213" top="1.2204724409448819" bottom="0.59055118110236227" header="0.51181102362204722" footer="0"/>
  <pageSetup paperSize="9" scale="99" fitToHeight="0" orientation="portrait" r:id="rId1"/>
  <headerFooter alignWithMargins="0"/>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12</vt:i4>
      </vt:variant>
      <vt:variant>
        <vt:lpstr>Imenovani rasponi</vt:lpstr>
      </vt:variant>
      <vt:variant>
        <vt:i4>15</vt:i4>
      </vt:variant>
    </vt:vector>
  </HeadingPairs>
  <TitlesOfParts>
    <vt:vector size="27" baseType="lpstr">
      <vt:lpstr>NASLOVNA</vt:lpstr>
      <vt:lpstr>REKAPITULACIJA</vt:lpstr>
      <vt:lpstr>OU_DEMONT_RUSENJA</vt:lpstr>
      <vt:lpstr>A01_DEMONT_RUSENJA</vt:lpstr>
      <vt:lpstr>OU_BETON</vt:lpstr>
      <vt:lpstr>A02_AB</vt:lpstr>
      <vt:lpstr>OU_ZIDARSKI</vt:lpstr>
      <vt:lpstr>A04_ZIDARSKI</vt:lpstr>
      <vt:lpstr>OU_TESARSKI</vt:lpstr>
      <vt:lpstr>OJAČANJE MEĐUKATNE KONSTRUKCIJE</vt:lpstr>
      <vt:lpstr>OU_METAL</vt:lpstr>
      <vt:lpstr>A04_METAL</vt:lpstr>
      <vt:lpstr>A01_DEMONT_RUSENJA!Ispis_naslova</vt:lpstr>
      <vt:lpstr>A04_METAL!Ispis_naslova</vt:lpstr>
      <vt:lpstr>NASLOVNA!Ispis_naslova</vt:lpstr>
      <vt:lpstr>OU_DEMONT_RUSENJA!Ispis_naslova</vt:lpstr>
      <vt:lpstr>OU_METAL!Ispis_naslova</vt:lpstr>
      <vt:lpstr>OU_ZIDARSKI!Ispis_naslova</vt:lpstr>
      <vt:lpstr>REKAPITULACIJA!Ispis_naslova</vt:lpstr>
      <vt:lpstr>A01_DEMONT_RUSENJA!Podrucje_ispisa</vt:lpstr>
      <vt:lpstr>A02_AB!Podrucje_ispisa</vt:lpstr>
      <vt:lpstr>A04_METAL!Podrucje_ispisa</vt:lpstr>
      <vt:lpstr>A04_ZIDARSKI!Podrucje_ispisa</vt:lpstr>
      <vt:lpstr>'OJAČANJE MEĐUKATNE KONSTRUKCIJE'!Podrucje_ispisa</vt:lpstr>
      <vt:lpstr>OU_METAL!Podrucje_ispisa</vt:lpstr>
      <vt:lpstr>OU_TESARSKI!Podrucje_ispisa</vt:lpstr>
      <vt:lpstr>OU_ZIDARSKI!Podrucje_ispisa</vt:lpstr>
    </vt:vector>
  </TitlesOfParts>
  <Company>ARCO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Renato  COTTIERO, dipl.ing.arh.</dc:creator>
  <cp:lastModifiedBy>Nina Rudić</cp:lastModifiedBy>
  <cp:lastPrinted>2021-04-15T11:30:46Z</cp:lastPrinted>
  <dcterms:created xsi:type="dcterms:W3CDTF">1997-10-10T22:57:57Z</dcterms:created>
  <dcterms:modified xsi:type="dcterms:W3CDTF">2022-04-19T12:11:14Z</dcterms:modified>
</cp:coreProperties>
</file>